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BAYU_2025\RAK 2025\"/>
    </mc:Choice>
  </mc:AlternateContent>
  <xr:revisionPtr revIDLastSave="0" documentId="13_ncr:1_{34E15A50-149D-45AA-9558-1554C671CDC9}" xr6:coauthVersionLast="45" xr6:coauthVersionMax="47" xr10:uidLastSave="{00000000-0000-0000-0000-000000000000}"/>
  <bookViews>
    <workbookView xWindow="2730" yWindow="1290" windowWidth="9960" windowHeight="10620" xr2:uid="{00000000-000D-0000-FFFF-FFFF00000000}"/>
  </bookViews>
  <sheets>
    <sheet name="Kontrol Rincian" sheetId="17" r:id="rId1"/>
    <sheet name="REKAP JUMLAH" sheetId="18" r:id="rId2"/>
  </sheets>
  <definedNames>
    <definedName name="_xlnm.Print_Titles" localSheetId="0">'Kontrol Rincian'!$6:$8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19" i="17" l="1"/>
  <c r="G270" i="17"/>
  <c r="J7" i="18"/>
  <c r="I7" i="18"/>
  <c r="H7" i="18"/>
  <c r="G7" i="18"/>
  <c r="F7" i="18"/>
  <c r="D7" i="18"/>
  <c r="T219" i="17"/>
  <c r="N7" i="18" l="1"/>
  <c r="O7" i="18" s="1"/>
  <c r="M7" i="18"/>
  <c r="L7" i="18"/>
  <c r="K7" i="18"/>
  <c r="E7" i="18"/>
  <c r="V266" i="17"/>
  <c r="P266" i="17"/>
  <c r="N266" i="17"/>
  <c r="J266" i="17"/>
  <c r="AF266" i="17" s="1"/>
  <c r="J219" i="17"/>
  <c r="L219" i="17"/>
  <c r="N219" i="17"/>
  <c r="P219" i="17"/>
  <c r="V219" i="17"/>
  <c r="AB219" i="17"/>
  <c r="AF176" i="17"/>
  <c r="AF120" i="17"/>
  <c r="AF115" i="17"/>
  <c r="R246" i="17"/>
  <c r="P246" i="17"/>
  <c r="N246" i="17"/>
  <c r="G258" i="17"/>
  <c r="G266" i="17" s="1"/>
  <c r="G224" i="17"/>
  <c r="G246" i="17" s="1"/>
  <c r="G76" i="17"/>
  <c r="G62" i="17"/>
  <c r="G49" i="17"/>
  <c r="G11" i="17"/>
  <c r="AF93" i="17"/>
  <c r="AF91" i="17"/>
  <c r="G73" i="17"/>
  <c r="AF45" i="17"/>
  <c r="AF44" i="17"/>
  <c r="AF10" i="17"/>
  <c r="G44" i="17"/>
  <c r="G204" i="17"/>
  <c r="G185" i="17"/>
  <c r="G161" i="17"/>
  <c r="G159" i="17" s="1"/>
  <c r="G154" i="17"/>
  <c r="G148" i="17"/>
  <c r="G123" i="17"/>
  <c r="G110" i="17"/>
  <c r="G86" i="17" s="1"/>
  <c r="G88" i="17"/>
  <c r="G219" i="17" l="1"/>
  <c r="AD243" i="17" l="1"/>
  <c r="AB243" i="17"/>
  <c r="Z243" i="17"/>
  <c r="X243" i="17"/>
  <c r="V243" i="17"/>
  <c r="T243" i="17"/>
  <c r="AD240" i="17"/>
  <c r="AB240" i="17"/>
  <c r="Z240" i="17"/>
  <c r="X240" i="17"/>
  <c r="V240" i="17"/>
  <c r="T240" i="17"/>
  <c r="AD237" i="17"/>
  <c r="AB237" i="17"/>
  <c r="Z237" i="17"/>
  <c r="X237" i="17"/>
  <c r="V237" i="17"/>
  <c r="V246" i="17" s="1"/>
  <c r="T237" i="17"/>
  <c r="T246" i="17" s="1"/>
  <c r="X247" i="17" s="1"/>
  <c r="Z49" i="17"/>
  <c r="Z219" i="17" s="1"/>
  <c r="X49" i="17"/>
  <c r="T49" i="17"/>
  <c r="R49" i="17"/>
  <c r="R219" i="17" s="1"/>
  <c r="X11" i="17"/>
  <c r="X219" i="17" l="1"/>
  <c r="AF219" i="17" s="1"/>
  <c r="AF62" i="17"/>
  <c r="AF76" i="17"/>
  <c r="AF11" i="17"/>
  <c r="AF49" i="17"/>
  <c r="AF73" i="17"/>
</calcChain>
</file>

<file path=xl/sharedStrings.xml><?xml version="1.0" encoding="utf-8"?>
<sst xmlns="http://schemas.openxmlformats.org/spreadsheetml/2006/main" count="567" uniqueCount="400">
  <si>
    <t>Peningkatan Efektifitas Pelaksanaan Pelayanan kepada Masyarakat di Wilayah Kecamatan</t>
  </si>
  <si>
    <t>Pemberdayaan Masyarakat di Kelurahan</t>
  </si>
  <si>
    <t>Pembangunan Sarana dan Prasarana Kelurahan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</si>
  <si>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</si>
  <si>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</si>
  <si>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</si>
  <si>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</si>
  <si>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</si>
  <si>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</si>
  <si>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</si>
  <si>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</si>
  <si>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</si>
  <si>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</si>
  <si>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</si>
  <si>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</si>
  <si>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</si>
  <si>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Kode Rekening</t>
  </si>
  <si>
    <t>Uraian</t>
  </si>
  <si>
    <t>Rinci Perhitungan</t>
  </si>
  <si>
    <t>Jumlah</t>
  </si>
  <si>
    <t>Koefisien</t>
  </si>
  <si>
    <t>Satuan</t>
  </si>
  <si>
    <t>Harga</t>
  </si>
  <si>
    <t>PPN</t>
  </si>
  <si>
    <r>
      <rPr>
        <sz val="9"/>
        <rFont val="Arial"/>
        <family val="2"/>
      </rPr>
      <t>Pertamax
Spesifikasi : NaN</t>
    </r>
  </si>
  <si>
    <t>2 x 22 x 12</t>
  </si>
  <si>
    <t>Liter Hari Bulan</t>
  </si>
  <si>
    <t>5.1.02.01.01.0024</t>
  </si>
  <si>
    <t>Belanja Alat/Bahan untuk Kegiatan Kantor-Alat Tulis Kantor</t>
  </si>
  <si>
    <t>Botol</t>
  </si>
  <si>
    <t>Buah</t>
  </si>
  <si>
    <t>Pack</t>
  </si>
  <si>
    <t>Roll</t>
  </si>
  <si>
    <t>Dos</t>
  </si>
  <si>
    <t>Rim</t>
  </si>
  <si>
    <t>Rupiah</t>
  </si>
  <si>
    <t>5.1.02.01.01.0026</t>
  </si>
  <si>
    <t>Belanja Alat/Bahan untuk Kegiatan Kantor- Bahan Cetak</t>
  </si>
  <si>
    <t>M2</t>
  </si>
  <si>
    <t>Lembar</t>
  </si>
  <si>
    <t>5.1.02.01.01.0027</t>
  </si>
  <si>
    <t>Belanja Alat/Bahan untuk Kegiatan Kantor-Benda Pos</t>
  </si>
  <si>
    <r>
      <rPr>
        <sz val="9"/>
        <rFont val="Arial"/>
        <family val="2"/>
      </rPr>
      <t>Materai
Spesifikasi : Materai 10.000</t>
    </r>
  </si>
  <si>
    <t>5.1.02.01.01.0030</t>
  </si>
  <si>
    <t>Belanja Alat/Bahan untuk Kegiatan Kantor-Perabot Kantor</t>
  </si>
  <si>
    <r>
      <rPr>
        <sz val="9"/>
        <rFont val="Arial"/>
        <family val="2"/>
      </rPr>
      <t>Selang
Spesifikasi : NaN</t>
    </r>
  </si>
  <si>
    <t>Meter</t>
  </si>
  <si>
    <r>
      <rPr>
        <sz val="9"/>
        <rFont val="Arial"/>
        <family val="2"/>
      </rPr>
      <t>Gayung
Spesifikasi : Mandi Plastik Lion</t>
    </r>
  </si>
  <si>
    <r>
      <rPr>
        <sz val="9"/>
        <rFont val="Arial"/>
        <family val="2"/>
      </rPr>
      <t>Hand Sanitizer
Spesifikasi : Spray, 250 Ml</t>
    </r>
  </si>
  <si>
    <r>
      <rPr>
        <sz val="9"/>
        <rFont val="Arial"/>
        <family val="2"/>
      </rPr>
      <t>Kantong Plastik
Spesifikasi : 10 x 17</t>
    </r>
  </si>
  <si>
    <r>
      <rPr>
        <sz val="9"/>
        <rFont val="Arial"/>
        <family val="2"/>
      </rPr>
      <t>Keset
Spesifikasi : Keset Plastik Besar (Tebal)</t>
    </r>
  </si>
  <si>
    <r>
      <rPr>
        <sz val="9"/>
        <rFont val="Arial"/>
        <family val="2"/>
      </rPr>
      <t>Pembersih Kaca
Spesifikasi : 500 Ml</t>
    </r>
  </si>
  <si>
    <t>Pembersih Lantai Spesifikasi : Refil</t>
  </si>
  <si>
    <t>Pengharum Ruangan Spesifikasi : 350 Ml</t>
  </si>
  <si>
    <r>
      <rPr>
        <sz val="9"/>
        <rFont val="Arial"/>
        <family val="2"/>
      </rPr>
      <t>Tissue Kotak
Spesifikasi : (refill)</t>
    </r>
  </si>
  <si>
    <t>5.1.02.01.01.0031</t>
  </si>
  <si>
    <t>Belanja Alat/Bahan untuk Kegiatan Kantor-Alat Listrik</t>
  </si>
  <si>
    <r>
      <rPr>
        <sz val="9"/>
        <rFont val="Arial"/>
        <family val="2"/>
      </rPr>
      <t>Kabel Nya
Spesifikasi : 3x2.5 50 meter</t>
    </r>
  </si>
  <si>
    <r>
      <rPr>
        <sz val="9"/>
        <rFont val="Arial"/>
        <family val="2"/>
      </rPr>
      <t>Lampu Hias
Spesifikasi : Lampu Natal Flashlight, isi 220</t>
    </r>
  </si>
  <si>
    <t>Lampu Sl 11W/220V Spesifikasi : NaN</t>
  </si>
  <si>
    <r>
      <rPr>
        <sz val="9"/>
        <rFont val="Arial"/>
        <family val="2"/>
      </rPr>
      <t>Lampu Tl (Fluorescent Lamp)
Spesifikasi : 20W/220V Kmplt Balas, Kaca</t>
    </r>
  </si>
  <si>
    <r>
      <rPr>
        <sz val="9"/>
        <rFont val="Arial"/>
        <family val="2"/>
      </rPr>
      <t>Isolasi
Spesifikasi : 7 mils x 3/4" x 20 m</t>
    </r>
  </si>
  <si>
    <r>
      <rPr>
        <sz val="9"/>
        <rFont val="Arial"/>
        <family val="2"/>
      </rPr>
      <t>Fitting
Spesifikasi : Plafon</t>
    </r>
  </si>
  <si>
    <r>
      <rPr>
        <sz val="9"/>
        <rFont val="Arial"/>
        <family val="2"/>
      </rPr>
      <t>Fitting
Spesifikasi : Biasa</t>
    </r>
  </si>
  <si>
    <r>
      <rPr>
        <sz val="9"/>
        <rFont val="Arial"/>
        <family val="2"/>
      </rPr>
      <t>Saklar
Spesifikasi : Broco Seri</t>
    </r>
  </si>
  <si>
    <t>5.1.02.01.01.0032</t>
  </si>
  <si>
    <t>Belanja Alat/Bahan untuk Kegiatan Kantor-Perlengkapan Dinas</t>
  </si>
  <si>
    <r>
      <rPr>
        <sz val="9"/>
        <rFont val="Arial"/>
        <family val="2"/>
      </rPr>
      <t>Bendera Merah Putih
Spesifikasi : ukuran 180×270 Cm</t>
    </r>
  </si>
  <si>
    <t>5.1.02.01.01.0036</t>
  </si>
  <si>
    <t>Belanja Alat/Bahan untuk Kegiatan Kantor-Alat/Bahan untuk Kegiatan Kantor Lainnya</t>
  </si>
  <si>
    <r>
      <rPr>
        <sz val="9"/>
        <rFont val="Arial"/>
        <family val="2"/>
      </rPr>
      <t>Umbul-Umbul
Spesifikasi : 5m</t>
    </r>
  </si>
  <si>
    <r>
      <rPr>
        <sz val="9"/>
        <rFont val="Arial"/>
        <family val="2"/>
      </rPr>
      <t>Kamper
Spesifikasi : Swallow kamper toilet isi 5</t>
    </r>
  </si>
  <si>
    <t>Per Bungkus</t>
  </si>
  <si>
    <r>
      <rPr>
        <sz val="9"/>
        <rFont val="Arial"/>
        <family val="2"/>
      </rPr>
      <t>Cikrak
Spesifikasi : Plastik</t>
    </r>
  </si>
  <si>
    <t>Keranjang Sampah Spesifikasi : NaN</t>
  </si>
  <si>
    <t>Pembersih Lantai Spesifikasi : 900 Ml</t>
  </si>
  <si>
    <t>Sulak Bulu Tebal Spesifikasi : NaN</t>
  </si>
  <si>
    <t>5.1.02.01.01.0052</t>
  </si>
  <si>
    <t>Belanja Makanan dan Minuman Rapat</t>
  </si>
  <si>
    <t>Kotak Kegiatan</t>
  </si>
  <si>
    <t>Kotak</t>
  </si>
  <si>
    <t>Kotak Kali</t>
  </si>
  <si>
    <t>158 x 6</t>
  </si>
  <si>
    <t>10 x 2</t>
  </si>
  <si>
    <t>5.1.02.01.01.0053</t>
  </si>
  <si>
    <t>Belanja Makanan dan Minuman Jamuan Tamu</t>
  </si>
  <si>
    <t>[ - ] Mamin Jamuan Tamu</t>
  </si>
  <si>
    <t>5.1.02.02.01.0003</t>
  </si>
  <si>
    <t>Honorarium Narasumber atau Pembahas, Moderator, Pembawa Acara, dan Panitia</t>
  </si>
  <si>
    <t>[ - ] Honorarium Ketua RT Musrenbang Kelurahan</t>
  </si>
  <si>
    <t>Orang</t>
  </si>
  <si>
    <t>[ - ] Honorarium Ketua RW Musrenbang Kelurahan</t>
  </si>
  <si>
    <t>Orang Kegiatan</t>
  </si>
  <si>
    <t>5.1.02.02.01.0004</t>
  </si>
  <si>
    <t>Honorarium Tim Pelaksana Kegiatan dan Sekretariat Tim Pelaksana Kegiatan</t>
  </si>
  <si>
    <t>[ - ] Honorarium PPTK</t>
  </si>
  <si>
    <t>Orang / Kegiatan</t>
  </si>
  <si>
    <t>5.1.02.02.01.0059</t>
  </si>
  <si>
    <t>Belanja Tagihan Telepon</t>
  </si>
  <si>
    <r>
      <rPr>
        <sz val="9"/>
        <rFont val="Arial"/>
        <family val="2"/>
      </rPr>
      <t>Biaya Telepon Rumah untuk Telepon Lokal Spesifikasi : Indihome Fiber Durasi Per Pulsa
2 Menit</t>
    </r>
  </si>
  <si>
    <t>Pulsa</t>
  </si>
  <si>
    <t>5.1.02.02.01.0060</t>
  </si>
  <si>
    <t>Belanja Tagihan Air</t>
  </si>
  <si>
    <r>
      <rPr>
        <sz val="9"/>
        <rFont val="Arial"/>
        <family val="2"/>
      </rPr>
      <t>Air PDAM
Spesifikasi : NaN</t>
    </r>
  </si>
  <si>
    <t>M3"</t>
  </si>
  <si>
    <t>5.1.02.02.01.0061</t>
  </si>
  <si>
    <t>Belanja Tagihan Listrik</t>
  </si>
  <si>
    <r>
      <rPr>
        <sz val="9"/>
        <rFont val="Arial"/>
        <family val="2"/>
      </rPr>
      <t>Golongan Tarif Listrik (Kantor Pemerintah) Spesifikasi : Golongan Tarif Listrik (Kantor
Pemerintah)</t>
    </r>
  </si>
  <si>
    <t>Kwh</t>
  </si>
  <si>
    <t>5.1.02.02.01.0067</t>
  </si>
  <si>
    <t>Belanja Pembayaran Pajak, Bea, dan Perizinan</t>
  </si>
  <si>
    <t>Pajak Kendaraan Bermotor Roda 2 Spesifikasi : Honda / SUPRA X 125 R</t>
  </si>
  <si>
    <t>Unit / Tahun</t>
  </si>
  <si>
    <t>Pajak Kendaraan Bermotor Roda 2 Spesifikasi : Honda Supra Fit</t>
  </si>
  <si>
    <t>Pajak Tahunan Kendaraan Bermotor Spesifikasi : Yamaha UE11, 113 cc, 2015</t>
  </si>
  <si>
    <r>
      <rPr>
        <sz val="9"/>
        <rFont val="Arial"/>
        <family val="2"/>
      </rPr>
      <t>Pajak Tahunan Kendaraan Bermotor
Spesifikasi :  Honda Supra X 100 CC, Tahun 1998</t>
    </r>
  </si>
  <si>
    <r>
      <rPr>
        <sz val="9"/>
        <rFont val="Arial"/>
        <family val="2"/>
      </rPr>
      <t>Pajak Kendaraan Bermotor Roda 2
Spesifikasi : Honda Vario Techno 125 PGM FI</t>
    </r>
  </si>
  <si>
    <t>5.1.02.02.01.0071</t>
  </si>
  <si>
    <t>Belanja Lembur</t>
  </si>
  <si>
    <t>Orang Jam Hari Bulan</t>
  </si>
  <si>
    <t>5.1.02.02.04.0117</t>
  </si>
  <si>
    <t>Belanja Sewa Alat Kantor Lainnya</t>
  </si>
  <si>
    <t>Set Kegiatan</t>
  </si>
  <si>
    <t>5.1.02.02.07.0030</t>
  </si>
  <si>
    <t>Belanja Sewa Alat Peraga Kesenian</t>
  </si>
  <si>
    <t>5.1.02.03.02.0121</t>
  </si>
  <si>
    <t>Belanja Pemeliharaan Alat Kantor dan Rumah Tangga-Alat Rumah Tangga-Alat Pendingin</t>
  </si>
  <si>
    <t>5.1.02.03.02.0405</t>
  </si>
  <si>
    <t>Belanja Pemeliharaan Komputer-Komputer Unit-Personal Computer</t>
  </si>
  <si>
    <t>5.1.02.03.03.0001</t>
  </si>
  <si>
    <t>Belanja Pemeliharaan Bangunan Gedung-Bangunan Gedung Tempat Kerja-Bangunan Gedung Kantor</t>
  </si>
  <si>
    <t>Pemeliharaan Gedung Tidak bertingkat Spesifikasi : -</t>
  </si>
  <si>
    <t>M2/Tahun</t>
  </si>
  <si>
    <t>5.1.02.04.01.0001</t>
  </si>
  <si>
    <t>Belanja Perjalanan Dinas Biasa</t>
  </si>
  <si>
    <t>4 x 2</t>
  </si>
  <si>
    <t>Orang Hari</t>
  </si>
  <si>
    <t>Kali</t>
  </si>
  <si>
    <t>1 x 3</t>
  </si>
  <si>
    <t>Orang / Kali</t>
  </si>
  <si>
    <t>Hari</t>
  </si>
  <si>
    <t>[ - ] Uang Harian Ke Surabaya</t>
  </si>
  <si>
    <t>5.1.02.04.01.0003</t>
  </si>
  <si>
    <t>Belanja Perjalanan Dinas Dalam Kota</t>
  </si>
  <si>
    <r>
      <rPr>
        <sz val="9"/>
        <rFont val="Arial"/>
        <family val="2"/>
      </rPr>
      <t>Uang transportasi
Spesifikasi : Durasi pelaksanaan sampai dengan 5 (lima) jam</t>
    </r>
  </si>
  <si>
    <t>Orang Kali Bulan</t>
  </si>
  <si>
    <t>63 x 4</t>
  </si>
  <si>
    <t>[ - ] Bantuan Transport Pertemuan Rutin RT, RW, LPMK, dan Tokoh Masyarakat</t>
  </si>
  <si>
    <t>Orang Kali</t>
  </si>
  <si>
    <t>25 x 2</t>
  </si>
  <si>
    <t>5.1.02.05.01.0008</t>
  </si>
  <si>
    <t>Belanja Uang yang Diberikan kepada RT atau dengan Sebutan Lain</t>
  </si>
  <si>
    <t>5.1.02.05.01.0009</t>
  </si>
  <si>
    <t>Belanja Uang yang Diberikan kepada RW atau dengan Sebutan Lain</t>
  </si>
  <si>
    <t>[ - ] Bantuan Sosial untuk Ketua RW</t>
  </si>
  <si>
    <t>Belanja Uang yang diberikan kepada RW Spesifikasi : Ketua RW</t>
  </si>
  <si>
    <t>5.1.02.05.01.0011</t>
  </si>
  <si>
    <t>Belanja Uang yang Diberikan kepada Lembaga Pemberdayaan Masyarakat</t>
  </si>
  <si>
    <t>[ - ] Bantua Sosial Untuk Ketua LPMK</t>
  </si>
  <si>
    <t>Belanja Uang yang diberikan kepada LPMK Spesifikasi : Ketua LPMK</t>
  </si>
  <si>
    <t>Orang / Paket / Pekerjaan</t>
  </si>
  <si>
    <t>Unit</t>
  </si>
  <si>
    <t>Paket</t>
  </si>
  <si>
    <t>RENCANA ANGGARAN KAS</t>
  </si>
  <si>
    <t>KELURAHAN NAMBANGAN KIDUL</t>
  </si>
  <si>
    <t>TAHUN 2024</t>
  </si>
  <si>
    <t>5.1.02.01.01.0004</t>
  </si>
  <si>
    <t>Belanja Bahan-Bahan Bakar dan Pelumas</t>
  </si>
  <si>
    <t>Belanja Honorarium Pengadaan Barang/Jasa</t>
  </si>
  <si>
    <t>TOTAL</t>
  </si>
  <si>
    <t>Rencana</t>
  </si>
  <si>
    <t>Realisasi</t>
  </si>
  <si>
    <t>RAK</t>
  </si>
  <si>
    <t>UP</t>
  </si>
  <si>
    <t>GU 1</t>
  </si>
  <si>
    <t>TU 1</t>
  </si>
  <si>
    <t>Total Pencairan</t>
  </si>
  <si>
    <t>Sisa / Saldo</t>
  </si>
  <si>
    <t>Prosen Serap RAK</t>
  </si>
  <si>
    <t>Prosen Serap Cair</t>
  </si>
  <si>
    <t>Masker Medis
Spesifikasi : Isi 50 Lembar</t>
  </si>
  <si>
    <t>Makanan (Nasi) Dalam Kotak Spesifikasi : NaN (5x3x3)</t>
  </si>
  <si>
    <t>GU 2</t>
  </si>
  <si>
    <t>Sudah Realisasi</t>
  </si>
  <si>
    <t>Belum Realisasi</t>
  </si>
  <si>
    <t>Realisasi Sementara</t>
  </si>
  <si>
    <t>SISA SELISIH DARI RAK</t>
  </si>
  <si>
    <t xml:space="preserve">[ - ] Bersih Desa </t>
  </si>
  <si>
    <t xml:space="preserve">[ - ] Lelang Tanah Bengkok </t>
  </si>
  <si>
    <t xml:space="preserve">[ - ] Lomba - Lomba </t>
  </si>
  <si>
    <t>[ - ] Mamin PBB</t>
  </si>
  <si>
    <t>[ - ] Mamin PKK</t>
  </si>
  <si>
    <t xml:space="preserve">[ - ] Mamin RT/RW LPMK TOGA da TOMAS </t>
  </si>
  <si>
    <t>[ - ] Mamin Survey Lokasi Bengkok</t>
  </si>
  <si>
    <t>[ - ] Mamin Survey Lokasi Musrenbang</t>
  </si>
  <si>
    <t>Makanan (Nasi) Dalam Kotak
 Spesifikasi : Makanan (Nasi) Dalam Kotak</t>
  </si>
  <si>
    <t>Makanan Kecil/Ringan (Snack)
 Spesifikasi : Makanan Kecil/Ringan (Snack)</t>
  </si>
  <si>
    <t xml:space="preserve">[ - ] Rapat Linmas </t>
  </si>
  <si>
    <t xml:space="preserve">[ - ] Rapat Organisasi Kemasyrakatan </t>
  </si>
  <si>
    <t xml:space="preserve">[ - ] Salat Isya Berjamaah </t>
  </si>
  <si>
    <t xml:space="preserve">[ - ] Penyuluhan Hukum Kejaksaan Negeri </t>
  </si>
  <si>
    <t xml:space="preserve">[ - ] Mamin Muskel </t>
  </si>
  <si>
    <t xml:space="preserve">Makanan Kecil/Ringan (Snack)
 Spesifikasi : Makanan Kecil/Ringan (Snack) </t>
  </si>
  <si>
    <t xml:space="preserve">15 x 2 </t>
  </si>
  <si>
    <t>30 x 10</t>
  </si>
  <si>
    <t>15 x 4</t>
  </si>
  <si>
    <t>90 x 4</t>
  </si>
  <si>
    <t xml:space="preserve">Kotak Kali </t>
  </si>
  <si>
    <t>75 x 4</t>
  </si>
  <si>
    <t>50 x 4</t>
  </si>
  <si>
    <t xml:space="preserve">30 x 2 </t>
  </si>
  <si>
    <t xml:space="preserve">Kotak </t>
  </si>
  <si>
    <t xml:space="preserve">81 x 4 </t>
  </si>
  <si>
    <t xml:space="preserve">Air Mineral
 Spesifikasi : Gelas, 250 Ml </t>
  </si>
  <si>
    <t xml:space="preserve">Air Mineral
 Spesifikasi : Botol, 600 Ml </t>
  </si>
  <si>
    <t>38 x 12</t>
  </si>
  <si>
    <t>5 x 12</t>
  </si>
  <si>
    <t>Kotak Bulan</t>
  </si>
  <si>
    <t>5.1.02.01.01.0054</t>
  </si>
  <si>
    <t>Belanja Penambah Daya Tahan Tubuh</t>
  </si>
  <si>
    <t>[ - ] Belanja Makan dan Minum Pegawai</t>
  </si>
  <si>
    <t>Minum Harian Pegawai
 Spesifikasi : Minum Harian Pegawai</t>
  </si>
  <si>
    <t>15 x 22 x 12</t>
  </si>
  <si>
    <t xml:space="preserve">Orang Hari Bulan </t>
  </si>
  <si>
    <t>Honorarium Narasumber
 Spesifikasi : Pejabat eselon III kebawah/yang
disetarakan</t>
  </si>
  <si>
    <t>46 x 0.17</t>
  </si>
  <si>
    <t>15 x 0.17</t>
  </si>
  <si>
    <t>3 x 0.17</t>
  </si>
  <si>
    <t xml:space="preserve">Orang </t>
  </si>
  <si>
    <t>[ - ] Honorarium Ketua LPMK</t>
  </si>
  <si>
    <t>[ - ] Honorarium  Babinsa dan Babinkamtibmas</t>
  </si>
  <si>
    <t>[ # ] Penyuluhan Hukum Kejaksaan
 Sumber Dana : PENDAPATAN ASLI DAERAH (PAD)</t>
  </si>
  <si>
    <t>[ - ]  Penyuluhan Hukum Kejaksaan Negeri Madiun</t>
  </si>
  <si>
    <t>5 x 2 x 0.6</t>
  </si>
  <si>
    <t xml:space="preserve">[ # ] Sholat Isya Berjamaah
 Sumber Dana : PENDAPATAN ASLI DAERAH (PAD) </t>
  </si>
  <si>
    <t>[ - ] Sholat Isya Berjamaah</t>
  </si>
  <si>
    <t>Honorarium Narasumber
 Spesifikasi : Kepala Daerah/Pejabat Setingkat
Kepala Daerah/Peja…</t>
  </si>
  <si>
    <t>1 x 2</t>
  </si>
  <si>
    <t>Orang / Kegiatan
Kegiatan</t>
  </si>
  <si>
    <t>Honorarium
Pengajar//Narasumber/Pakar/Tenaga
Ahli/Instruktur/Moderator/Pembawa
Acara/Panitia
Pakar/Praktisi/Akademisi/Pembicara Khusus
 Spesifikasi :
Pakar/Praktisi/Akademisi/Pembicara Khusus</t>
  </si>
  <si>
    <t>Orang / Kegiatan Jam</t>
  </si>
  <si>
    <t>2xw</t>
  </si>
  <si>
    <t>Pejabat Pelaksana Teknis Kegiatan Pekerjaan
Konstruksi (per Sub Kegiatan)
 Spesifikasi : Pagu Anggaran di atas Rp100
Juta - Rp250 Juta</t>
  </si>
  <si>
    <t>[ - ] Lembur Hari Libur untuk Tenaga Upahan</t>
  </si>
  <si>
    <t>8 x 3 x 6 x 12</t>
  </si>
  <si>
    <t>[ - ] Lembur Hari Masuk Untuk Tenaga Upahan</t>
  </si>
  <si>
    <t>Uang Lembur (Overtime) Hari Libur
Spesifikasi : Untuk Tenaga Upahan/Harian Lepas</t>
  </si>
  <si>
    <t>Uang Jam Lebih (Overtime) Untuk Tenaga
Upahan / Harian Lepas
 Spesifikasi : Hari Kerja</t>
  </si>
  <si>
    <t>8 x 3 x 5 x 12</t>
  </si>
  <si>
    <t>Sewa Meja Tamu Spesifikasi : Meja Kayu + Taplak</t>
  </si>
  <si>
    <t>Sewa Tenda
 Spesifikasi : Ukuran 6mx12m (kosongan)</t>
  </si>
  <si>
    <t>5.1.02.02.05</t>
  </si>
  <si>
    <t>Belanja Sewa Gedung dan Bangunan</t>
  </si>
  <si>
    <t>Belanja Sewa Taman</t>
  </si>
  <si>
    <t xml:space="preserve">5.1.02.02.05.0036 </t>
  </si>
  <si>
    <t>[ - ] Sewa Tanaman Taman/ Minigarden</t>
  </si>
  <si>
    <t>Belanja Sewa Taman (Mini Garden)
 Spesifikasi : Sewa Taman (Mini Garden)
Kegiatan Penguatan Nilai-…</t>
  </si>
  <si>
    <t>Sewa baju adat
 Spesifikasi : Spesifkasi: 1 set baju adat dan
asesoris untuk kar…</t>
  </si>
  <si>
    <t>2 x 3</t>
  </si>
  <si>
    <t>Pemeliharaan AC Split
 Spesifikasi : AC Split</t>
  </si>
  <si>
    <t>Pemeliharaan AC Split
 Spesifikasi : Pemeliharaan AC Split</t>
  </si>
  <si>
    <t>Pemeliharaan Komputer
 Spesifikasi : Desktop/PC/Laptop</t>
  </si>
  <si>
    <t>Pemeliharaan Personal Computer
 Spesifikasi : Pemeliharaan Personal
Computer / Notebook</t>
  </si>
  <si>
    <t xml:space="preserve">5.1.02.03.02.0409 </t>
  </si>
  <si>
    <t>Belanja Pemeliharaan Komputer-Peralatan Komputer-Peralatan Personal Computer</t>
  </si>
  <si>
    <t>Servis Printer Tinta
 Spesifikasi : Printer</t>
  </si>
  <si>
    <t xml:space="preserve">Belanja Pemeliharaan Jaringan-Jaringan Listrik-Jaringan Listrik Lainnya </t>
  </si>
  <si>
    <t>5.1.02.03.04.0126</t>
  </si>
  <si>
    <t>Tambah Daya Dan Instalasi Jaringan Listrik
 Spesifikasi : 1300 VA ke 2200 VA</t>
  </si>
  <si>
    <t xml:space="preserve">Paket </t>
  </si>
  <si>
    <t>[ - ] ] Biaya Penginapan ke Jakarta</t>
  </si>
  <si>
    <t>BIAYA PENGINAPAN PERJALANAN DINAS
DALAM NEGERI (PEJABAT ESELON IV/
GOLONGAN III, II dan I)
 Spesifikasi : D.K.I. JAKARTA</t>
  </si>
  <si>
    <t>[ - ] Biaya Transport ke Jogjakarta</t>
  </si>
  <si>
    <t>BIAYA PENGINAPAN PERJALANAN DINAS
DALAM NEGERI (PEJABAT ESELON IV/
GOLONGAN III, II dan I)
 Spesifikasi : D.I. YOGYAKARTA</t>
  </si>
  <si>
    <t>BIAYA PENGINAPAN PERJALANAN DINAS
DALAM NEGERI (PEJABAT ESELON IV/
GOLONGAN III, II dan I)
 Spesifikasi : JAWA TIMUR</t>
  </si>
  <si>
    <t>] Biaya Penginapan Ke Surabaya</t>
  </si>
  <si>
    <t>Perjalanan Dinas ke Jakarta 4 Hari</t>
  </si>
  <si>
    <t>BIAYA TRANSPORTASI DARAT SATU KALI
JALAN (ONE WAY)
 Spesifikasi : Provinsi DKI Jakarta - Jakarta</t>
  </si>
  <si>
    <t>[ - ] Perjalanan Dinas ke Surabaya 1 Hari</t>
  </si>
  <si>
    <t>BIAYA TRANSPORTASI DARAT SATU KALI
JALAN (ONE WAY)
 Spesifikasi : Provinsi Jawa Timur - Surabaya</t>
  </si>
  <si>
    <t xml:space="preserve">[ - ] Perjalanan Dinas ke Yogyakarta 2 Hari </t>
  </si>
  <si>
    <t>BIAYA TRANSPORTASI DARAT SATU KALI
JALAN (ONE WAY)
 Spesifikasi : Provinsi DI Yogyakarta -
Yogyakarta</t>
  </si>
  <si>
    <t>[ - ] Uang Harian Ke Jakarta</t>
  </si>
  <si>
    <t>BESARAN UANG HARIAN
 Spesifikasi : Propinsi DKI Jakarta</t>
  </si>
  <si>
    <t>[ - ] Uang Harian Ke Jogjakarta</t>
  </si>
  <si>
    <t>BESARAN UANG HARIAN
 Spesifikasi : Provinsi DI Yogyakarta -
Yogyakarta</t>
  </si>
  <si>
    <t>BESARAN UANG HARIAN
 Spesifikasi : Provinsi Jawa Timur - Surabaya</t>
  </si>
  <si>
    <t>15 x 2</t>
  </si>
  <si>
    <t xml:space="preserve">4 x 2 </t>
  </si>
  <si>
    <t>15 x 1</t>
  </si>
  <si>
    <t>[ - ] Bantras Rakor Kegiatan Kemasyarakatan</t>
  </si>
  <si>
    <t>Uang Transportasi
 Spesifikasi : Bantuan transport durasi
pelaksanaan sampai dengan.</t>
  </si>
  <si>
    <t>[ - ] Bantras Rakor Kegiatan Linmas</t>
  </si>
  <si>
    <t>Uang Transportasi
 Spesifikasi : Bantuan transport durasi
pelaksanaan sampai dengan…</t>
  </si>
  <si>
    <t>[ - ] Bantras Rakor PKK</t>
  </si>
  <si>
    <t>Uang Transportasi
 Spesifikasi : Bantuan transport durasi
pelaksanaan sampai dengan..</t>
  </si>
  <si>
    <t>80 x 4</t>
  </si>
  <si>
    <t xml:space="preserve">[ - ] Bantuan Transport Lomba - Lomba </t>
  </si>
  <si>
    <t xml:space="preserve">30 x 10 </t>
  </si>
  <si>
    <t>[ - ] Bantuan Transport Musyawarah Kelurahan</t>
  </si>
  <si>
    <t>Penyuluhan Hukum Kejaksaan Negeri Madiun</t>
  </si>
  <si>
    <t>Fotokopi Hitam Putih
 Spesifikasi : F4 (21 cm x 33 cm)</t>
  </si>
  <si>
    <t>Cetak Banner/Spanduk/Backdrop
 Spesifikasi : Kualitas Baik, Printing</t>
  </si>
  <si>
    <t>5.1.02.02.12.0002</t>
  </si>
  <si>
    <t xml:space="preserve">Belanja Sosialisasi </t>
  </si>
  <si>
    <t>Musyawarah Perencanaan Pembangunan
Tingkat Kecamatan
 Spesifikasi : -</t>
  </si>
  <si>
    <t>[ - ] Rapat Musrenbang</t>
  </si>
  <si>
    <t>[ - ] Rapat Pra Musrenbang</t>
  </si>
  <si>
    <t xml:space="preserve">Musyawarah Perencanaan Pembangunan
Tingkat Kecamatan
 Spesifikasi : </t>
  </si>
  <si>
    <t>Gunting Spesifikasi : Sedang</t>
  </si>
  <si>
    <t>Binder Clip
 Spesifikasi : 105</t>
  </si>
  <si>
    <t>Ballpoint
 Spesifikasi : CX-606</t>
  </si>
  <si>
    <t>Correction Pen
 Spesifikasi : Setara Pentel</t>
  </si>
  <si>
    <t xml:space="preserve">Isi Stapples
 Spesifikasi : Kecil </t>
  </si>
  <si>
    <t xml:space="preserve">Amplop
 Spesifikasi : Tanggung Dos (100 pcs) </t>
  </si>
  <si>
    <t>HVS A4 70Gr
 Spesifikasi : A4 70Gr</t>
  </si>
  <si>
    <t>HVS F4 70Gr
 Spesifikasi : F4 70Gr</t>
  </si>
  <si>
    <t>HVS F4 80Gr
 Spesifikasi : F4 80Gr</t>
  </si>
  <si>
    <t>Isi Cutter
 Spesifikasi : Besar</t>
  </si>
  <si>
    <t>Cutter
 Spesifikasi : L-500</t>
  </si>
  <si>
    <t>Buku Tulis
 Spesifikasi : 58 Lembar</t>
  </si>
  <si>
    <t xml:space="preserve">Binder Clip
 Spesifikasi : 260 </t>
  </si>
  <si>
    <t>Stip Karet
 Spesifikasi : Kecil</t>
  </si>
  <si>
    <t>Penggaris Baja
 Spesifikasi : 30 cm</t>
  </si>
  <si>
    <t>Plakband
 Spesifikasi : Kraf 2“</t>
  </si>
  <si>
    <t>Penghapus
 Spesifikasi : Papan Tulis White B</t>
  </si>
  <si>
    <t>Stabilo
 Spesifikasi : Stabilo</t>
  </si>
  <si>
    <t>Snelhecter Map Folder One
 Spesifikasi : Snelhecter Map Folde</t>
  </si>
  <si>
    <t>Staples/Hechmachine
 Spesifikasi : Max HD 10D</t>
  </si>
  <si>
    <t>Stopmap Kertas
 Spesifikasi : Stopmap Kertas</t>
  </si>
  <si>
    <t>Ordner
 Spesifikasi : Folio</t>
  </si>
  <si>
    <t>Pensil
 Spesifikasi : 2B</t>
  </si>
  <si>
    <t>Kesen Stempel
 Spesifikasi : Besar</t>
  </si>
  <si>
    <t>Portepel
 Spesifikasi : Portepel</t>
  </si>
  <si>
    <t>Refill Spidol
 Spesifikasi : White board</t>
  </si>
  <si>
    <t>Lem Kertas
 Spesifikasi : stick</t>
  </si>
  <si>
    <t>Trigonal Klip
 Spesifikasi : Trigonal Klip</t>
  </si>
  <si>
    <t>Isolasi Besar
 Spesifikasi : Bening</t>
  </si>
  <si>
    <t>Tinta Printer Brother BT5000
 Spesifikasi : 1 Set 3 Warna Tipe</t>
  </si>
  <si>
    <t>Tinta Printer Brother BT6000
 Spesifikasi : 1 Warna Hitam</t>
  </si>
  <si>
    <t xml:space="preserve">Pembulatan
 Spesifikasi : Pembulatan </t>
  </si>
  <si>
    <t>set</t>
  </si>
  <si>
    <t>Sabun Batangan
Spesifikasi : Batangan 75 gr</t>
  </si>
  <si>
    <t xml:space="preserve">Bunga Meja </t>
  </si>
  <si>
    <t>Ember Kecil Spesifikasi : 5 liter</t>
  </si>
  <si>
    <t>baterai
Spesifikasi : ukuran AA</t>
  </si>
  <si>
    <t>Lampu Hias
Spesifikasi : Lampu Selang</t>
  </si>
  <si>
    <t>Lap
Spesifikasi : Pel Kanebo Mobil</t>
  </si>
  <si>
    <t>Sabun Cuci Tangan Handsoap Spesifikasi : 375 Ml</t>
  </si>
  <si>
    <t>[ - ] Belanja Cetak</t>
  </si>
  <si>
    <t xml:space="preserve">5.1.02.02.01.0003 </t>
  </si>
  <si>
    <t>[ - ] Honorarium Petugas Admin Kegiatan Pemberdayaan Masyarakat</t>
  </si>
  <si>
    <t>orang/keg</t>
  </si>
  <si>
    <t xml:space="preserve">Honorarium Tim Pelaksana Kegiatan dan Sekretariat Tim Pelaksana Kegiatan </t>
  </si>
  <si>
    <t>[ - ] Honorarium Fasilitator</t>
  </si>
  <si>
    <t>Honorarium Tim Pelaksana Kegiatan yang
Ditetapkan oleh Pengguna Anggaran/Kuasa
Pengguna Anggara
 Spesifikasi : Pengarah</t>
  </si>
  <si>
    <t xml:space="preserve">1 x 3 </t>
  </si>
  <si>
    <t>[ - ] ] Honor Tim Monitoring (Babinsa, Bhabinkamtibmas dan LPMK)</t>
  </si>
  <si>
    <t>Honorarium Tim Pelaksana Kegiatan yang
Ditetapkan oleh Pengguna Anggaran/Kuasa
Pengguna Anggara
 Spesifikasi : Anggota</t>
  </si>
  <si>
    <t xml:space="preserve">4 x 1 </t>
  </si>
  <si>
    <t>5.1.02.02.01.0081 B</t>
  </si>
  <si>
    <t>[ - ] Honorarium PPKom</t>
  </si>
  <si>
    <t>Pejabat Pembuat Komitmen Pengadaan
Barang/Jasa Lainnya/Jasa Konsultansi
 Spesifikasi : Pagu Anggaran di atas Rp200
Juta - Rp500 Juta</t>
  </si>
  <si>
    <t>Orang/ Keg</t>
  </si>
  <si>
    <t>Belanja Pemeliharaan Bangunan Air-Bangunan Air Irigasi-Bangunan Air Irigasi Lainny</t>
  </si>
  <si>
    <t xml:space="preserve">5.1.02.03.04.0031 </t>
  </si>
  <si>
    <t>[ - ] pemeliharaan saluran lingkungan RT ( kerja bakti )</t>
  </si>
  <si>
    <t>Pemeliharaan Saluran Lingkungan
 Spesifikasi : Kerja bakti membersihkan
saluran lingkungan</t>
  </si>
  <si>
    <t>[ - ] Honor Ketua RT</t>
  </si>
  <si>
    <t>Belanja Uang yang diberikan kepada RT
 Spesifikasi : Ketua RT</t>
  </si>
  <si>
    <t>[ - ] Hr. Pejabat Pengadaan Barang Jasa</t>
  </si>
  <si>
    <t xml:space="preserve">Belanja Makanan dan Minuman Rapat </t>
  </si>
  <si>
    <t xml:space="preserve">[ - ] Snack Rapat Pokmas </t>
  </si>
  <si>
    <t xml:space="preserve">5.1.02.01.01.0052 </t>
  </si>
  <si>
    <t>[ - ] Hr. PPTK</t>
  </si>
  <si>
    <t xml:space="preserve">Belanja Honorarium Pengadaan Barang/Jasa </t>
  </si>
  <si>
    <t>5.1.02.02.01.0081</t>
  </si>
  <si>
    <t>Honorarium Pejabat Pengadaan barang/Jasa
 Spesifikasi : -</t>
  </si>
  <si>
    <t>[ - ] Hr. PPkom</t>
  </si>
  <si>
    <t>Pejabat Pembuat Komitmen Pengadaan
Pekerjaan Konstruksi
 Spesifikasi : Pagu Anggaran di atas Rp100
Juta - Rp200 Juta</t>
  </si>
  <si>
    <t>5.1.02.03.04.0010</t>
  </si>
  <si>
    <t>Belanja Pemeliharaan Jalan dan Jembatan-Jalan-Jalan Lainnya</t>
  </si>
  <si>
    <t>[ - ] Kegiatan Pavingisasi Jalan Lingkungan</t>
  </si>
  <si>
    <t>Paket Pekerjaan Pavingisasi
 Spesifikasi : Pavingisasi Kelurahan
Nambangan Kidul</t>
  </si>
  <si>
    <t>RUTIN</t>
  </si>
  <si>
    <t>PEMAS</t>
  </si>
  <si>
    <t>SARPRAS</t>
  </si>
  <si>
    <t>JAN</t>
  </si>
  <si>
    <t>FEB</t>
  </si>
  <si>
    <t>MAR</t>
  </si>
  <si>
    <t>APR</t>
  </si>
  <si>
    <t>MEI</t>
  </si>
  <si>
    <t>JUN</t>
  </si>
  <si>
    <t>JUL</t>
  </si>
  <si>
    <t>AGS</t>
  </si>
  <si>
    <t>SEP</t>
  </si>
  <si>
    <t>OKT</t>
  </si>
  <si>
    <t>NOV</t>
  </si>
  <si>
    <t>DES</t>
  </si>
  <si>
    <t>2 kali GU khusus rutin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</si>
</sst>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p&quot;* #,##0_-;\-&quot;Rp&quot;* #,##0_-;_-&quot;Rp&quot;* &quot;-&quot;_-;_-@_-"/>
    <numFmt numFmtId="165" formatCode="0\ %"/>
    <numFmt numFmtId="166" formatCode="_([$Rp-421]* #,##0_);_([$Rp-421]* \(#,##0\);_([$Rp-421]* &quot;-&quot;_);_(@_)"/>
    <numFmt numFmtId="167" formatCode="_-[$Rp-421]* #,##0_-;\-[$Rp-421]* #,##0_-;_-[$Rp-421]* &quot;-&quot;_-;_-@_-"/>
  </numFmts>
  <fonts count="13" x14ac:knownFonts="1">
    <font>
      <sz val="10"/>
      <color rgb="FF000000"/>
      <name val="Times New Roman"/>
      <charset val="204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shrinkToFit="1"/>
    </xf>
    <xf numFmtId="165" fontId="2" fillId="0" borderId="1" xfId="0" applyNumberFormat="1" applyFont="1" applyBorder="1" applyAlignment="1">
      <alignment horizontal="left" vertical="center" shrinkToFit="1"/>
    </xf>
    <xf numFmtId="1" fontId="2" fillId="0" borderId="1" xfId="0" applyNumberFormat="1" applyFont="1" applyBorder="1" applyAlignment="1">
      <alignment horizontal="left" vertical="center" shrinkToFit="1"/>
    </xf>
    <xf numFmtId="2" fontId="2" fillId="0" borderId="1" xfId="0" applyNumberFormat="1" applyFont="1" applyBorder="1" applyAlignment="1">
      <alignment horizontal="left" vertical="center" shrinkToFit="1"/>
    </xf>
    <xf numFmtId="165" fontId="2" fillId="0" borderId="2" xfId="0" applyNumberFormat="1" applyFont="1" applyBorder="1" applyAlignment="1">
      <alignment horizontal="left" vertical="center" shrinkToFit="1"/>
    </xf>
    <xf numFmtId="166" fontId="4" fillId="0" borderId="8" xfId="0" applyNumberFormat="1" applyFont="1" applyBorder="1" applyAlignment="1">
      <alignment horizontal="right" vertical="center"/>
    </xf>
    <xf numFmtId="166" fontId="2" fillId="0" borderId="8" xfId="0" applyNumberFormat="1" applyFont="1" applyBorder="1" applyAlignment="1">
      <alignment horizontal="right" vertical="center"/>
    </xf>
    <xf numFmtId="166" fontId="2" fillId="0" borderId="11" xfId="0" applyNumberFormat="1" applyFont="1" applyBorder="1" applyAlignment="1">
      <alignment horizontal="right" vertical="center"/>
    </xf>
    <xf numFmtId="166" fontId="4" fillId="0" borderId="11" xfId="0" applyNumberFormat="1" applyFont="1" applyBorder="1" applyAlignment="1">
      <alignment horizontal="right" vertical="center"/>
    </xf>
    <xf numFmtId="166" fontId="3" fillId="0" borderId="8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166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0" fontId="1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left" vertical="center" shrinkToFit="1"/>
    </xf>
    <xf numFmtId="165" fontId="2" fillId="0" borderId="6" xfId="0" applyNumberFormat="1" applyFont="1" applyBorder="1" applyAlignment="1">
      <alignment horizontal="left" vertical="center" shrinkToFit="1"/>
    </xf>
    <xf numFmtId="166" fontId="2" fillId="0" borderId="12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shrinkToFit="1"/>
    </xf>
    <xf numFmtId="4" fontId="2" fillId="0" borderId="5" xfId="0" applyNumberFormat="1" applyFont="1" applyBorder="1" applyAlignment="1">
      <alignment horizontal="left" vertical="center" shrinkToFit="1"/>
    </xf>
    <xf numFmtId="165" fontId="2" fillId="0" borderId="10" xfId="0" applyNumberFormat="1" applyFont="1" applyBorder="1" applyAlignment="1">
      <alignment horizontal="left" vertical="center" shrinkToFit="1"/>
    </xf>
    <xf numFmtId="166" fontId="2" fillId="0" borderId="14" xfId="0" applyNumberFormat="1" applyFont="1" applyBorder="1" applyAlignment="1">
      <alignment horizontal="right" vertical="center"/>
    </xf>
    <xf numFmtId="166" fontId="2" fillId="0" borderId="1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6" fontId="2" fillId="4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6" fontId="4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67" fontId="2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horizontal="left" vertical="top"/>
    </xf>
    <xf numFmtId="0" fontId="3" fillId="5" borderId="11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18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8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vertical="top"/>
    </xf>
    <xf numFmtId="3" fontId="9" fillId="2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6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167" fontId="4" fillId="7" borderId="0" xfId="0" applyNumberFormat="1" applyFont="1" applyFill="1" applyAlignment="1">
      <alignment horizontal="left" vertical="center"/>
    </xf>
    <xf numFmtId="9" fontId="4" fillId="7" borderId="0" xfId="0" applyNumberFormat="1" applyFont="1" applyFill="1" applyAlignment="1">
      <alignment horizontal="center" vertical="center"/>
    </xf>
    <xf numFmtId="166" fontId="4" fillId="8" borderId="8" xfId="0" applyNumberFormat="1" applyFont="1" applyFill="1" applyBorder="1" applyAlignment="1">
      <alignment horizontal="right" vertical="center"/>
    </xf>
    <xf numFmtId="166" fontId="2" fillId="8" borderId="8" xfId="0" applyNumberFormat="1" applyFont="1" applyFill="1" applyBorder="1" applyAlignment="1">
      <alignment horizontal="right" vertical="center"/>
    </xf>
    <xf numFmtId="166" fontId="7" fillId="8" borderId="8" xfId="0" applyNumberFormat="1" applyFont="1" applyFill="1" applyBorder="1" applyAlignment="1">
      <alignment horizontal="right" vertical="center"/>
    </xf>
    <xf numFmtId="3" fontId="2" fillId="8" borderId="0" xfId="0" applyNumberFormat="1" applyFont="1" applyFill="1" applyAlignment="1">
      <alignment horizontal="right" vertical="top"/>
    </xf>
    <xf numFmtId="166" fontId="2" fillId="8" borderId="12" xfId="0" applyNumberFormat="1" applyFont="1" applyFill="1" applyBorder="1" applyAlignment="1">
      <alignment horizontal="right" vertical="center"/>
    </xf>
    <xf numFmtId="166" fontId="7" fillId="8" borderId="1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left" vertical="center" shrinkToFi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shrinkToFit="1"/>
    </xf>
    <xf numFmtId="165" fontId="2" fillId="0" borderId="8" xfId="0" applyNumberFormat="1" applyFont="1" applyBorder="1" applyAlignment="1">
      <alignment horizontal="left" vertical="center" shrinkToFit="1"/>
    </xf>
    <xf numFmtId="166" fontId="6" fillId="8" borderId="8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4" fontId="2" fillId="0" borderId="19" xfId="0" applyNumberFormat="1" applyFont="1" applyBorder="1" applyAlignment="1">
      <alignment horizontal="left" vertical="center" shrinkToFit="1"/>
    </xf>
    <xf numFmtId="165" fontId="2" fillId="0" borderId="30" xfId="0" applyNumberFormat="1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vertical="center" shrinkToFit="1"/>
    </xf>
    <xf numFmtId="165" fontId="2" fillId="0" borderId="4" xfId="0" applyNumberFormat="1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wrapText="1"/>
    </xf>
    <xf numFmtId="4" fontId="2" fillId="0" borderId="24" xfId="0" applyNumberFormat="1" applyFont="1" applyBorder="1" applyAlignment="1">
      <alignment horizontal="left" vertical="center" shrinkToFit="1"/>
    </xf>
    <xf numFmtId="165" fontId="2" fillId="0" borderId="25" xfId="0" applyNumberFormat="1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 shrinkToFit="1"/>
    </xf>
    <xf numFmtId="1" fontId="2" fillId="0" borderId="8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" fontId="2" fillId="0" borderId="24" xfId="0" applyNumberFormat="1" applyFont="1" applyBorder="1" applyAlignment="1">
      <alignment horizontal="left" vertical="center" shrinkToFit="1"/>
    </xf>
    <xf numFmtId="166" fontId="2" fillId="0" borderId="22" xfId="0" applyNumberFormat="1" applyFont="1" applyBorder="1" applyAlignment="1">
      <alignment horizontal="right" vertical="center"/>
    </xf>
    <xf numFmtId="166" fontId="2" fillId="0" borderId="2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right" vertical="center"/>
    </xf>
    <xf numFmtId="166" fontId="2" fillId="0" borderId="18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top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6" fontId="7" fillId="8" borderId="0" xfId="0" applyNumberFormat="1" applyFont="1" applyFill="1" applyAlignment="1">
      <alignment horizontal="right" vertical="center"/>
    </xf>
    <xf numFmtId="166" fontId="2" fillId="0" borderId="17" xfId="0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right" vertical="top"/>
    </xf>
    <xf numFmtId="3" fontId="4" fillId="8" borderId="0" xfId="0" applyNumberFormat="1" applyFont="1" applyFill="1" applyAlignment="1">
      <alignment horizontal="right" vertical="top"/>
    </xf>
    <xf numFmtId="166" fontId="4" fillId="2" borderId="8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2" fillId="2" borderId="8" xfId="0" applyFont="1" applyFill="1" applyBorder="1" applyAlignment="1">
      <alignment horizontal="left" vertical="center"/>
    </xf>
    <xf numFmtId="164" fontId="2" fillId="0" borderId="8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8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left" vertical="top"/>
    </xf>
    <xf numFmtId="0" fontId="4" fillId="9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3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71"/>
  <sheetViews>
    <sheetView tabSelected="1" zoomScale="85" zoomScaleNormal="85" workbookViewId="0">
      <pane xSplit="7" ySplit="8" topLeftCell="N236" activePane="bottomRight" state="frozen"/>
      <selection activeCell="B1" sqref="B1"/>
      <selection pane="topRight" activeCell="H1" sqref="H1"/>
      <selection pane="bottomLeft" activeCell="B9" sqref="B9"/>
      <selection pane="bottomRight" activeCell="N238" sqref="N238"/>
    </sheetView>
  </sheetViews>
  <sheetFormatPr defaultColWidth="9.33203125" defaultRowHeight="12" x14ac:dyDescent="0.2"/>
  <cols>
    <col min="1" max="1" width="22.33203125" style="32" customWidth="1"/>
    <col min="2" max="2" width="52.6640625" style="13" customWidth="1"/>
    <col min="3" max="3" width="11.83203125" style="13" hidden="1" customWidth="1"/>
    <col min="4" max="4" width="11.33203125" style="13" hidden="1" customWidth="1"/>
    <col min="5" max="5" width="16" style="13" hidden="1" customWidth="1"/>
    <col min="6" max="6" width="9.83203125" style="13" hidden="1" customWidth="1"/>
    <col min="7" max="7" width="21.33203125" style="16" customWidth="1"/>
    <col min="8" max="9" width="18.6640625" style="16" customWidth="1"/>
    <col min="10" max="10" width="20" style="16" customWidth="1"/>
    <col min="11" max="13" width="18.6640625" style="16" customWidth="1"/>
    <col min="14" max="14" width="19.83203125" style="16" customWidth="1"/>
    <col min="15" max="15" width="18.6640625" style="16" customWidth="1"/>
    <col min="16" max="16" width="19.83203125" style="16" customWidth="1"/>
    <col min="17" max="17" width="18.6640625" style="16" customWidth="1"/>
    <col min="18" max="18" width="20.5" style="16" customWidth="1"/>
    <col min="19" max="30" width="18.6640625" style="16" customWidth="1"/>
    <col min="31" max="31" width="18.1640625" style="13" customWidth="1"/>
    <col min="32" max="33" width="16.83203125" style="13" bestFit="1" customWidth="1"/>
    <col min="34" max="34" width="11.5" style="13" bestFit="1" customWidth="1"/>
    <col min="35" max="35" width="14.33203125" style="13" bestFit="1" customWidth="1"/>
    <col min="36" max="40" width="9.33203125" style="13"/>
    <col min="41" max="41" width="28" style="13" customWidth="1"/>
    <col min="42" max="16384" width="9.33203125" style="13"/>
  </cols>
  <sheetData>
    <row r="1" spans="1:41" ht="18" x14ac:dyDescent="0.2">
      <c r="A1" s="162" t="s">
        <v>163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41" ht="18" x14ac:dyDescent="0.2">
      <c r="A2" s="162" t="s">
        <v>164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41" ht="18" x14ac:dyDescent="0.2">
      <c r="A3" s="162" t="s">
        <v>165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</row>
    <row r="6" spans="1:41" ht="24.75" customHeight="1" x14ac:dyDescent="0.2">
      <c r="A6" s="163" t="s">
        <v>16</v>
      </c>
      <c r="B6" s="163" t="s">
        <v>17</v>
      </c>
      <c r="C6" s="163" t="s">
        <v>18</v>
      </c>
      <c r="D6" s="163"/>
      <c r="E6" s="163"/>
      <c r="F6" s="163"/>
      <c r="G6" s="163" t="s">
        <v>19</v>
      </c>
      <c r="H6" s="164" t="s">
        <v>3</v>
      </c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</row>
    <row r="7" spans="1:41" ht="24.75" customHeight="1" x14ac:dyDescent="0.2">
      <c r="A7" s="163"/>
      <c r="B7" s="163"/>
      <c r="C7" s="25" t="s">
        <v>20</v>
      </c>
      <c r="D7" s="25" t="s">
        <v>21</v>
      </c>
      <c r="E7" s="25" t="s">
        <v>22</v>
      </c>
      <c r="F7" s="25" t="s">
        <v>23</v>
      </c>
      <c r="G7" s="163"/>
      <c r="H7" s="138" t="s">
        <v>4</v>
      </c>
      <c r="I7" s="139"/>
      <c r="J7" s="138" t="s">
        <v>5</v>
      </c>
      <c r="K7" s="139"/>
      <c r="L7" s="138" t="s">
        <v>6</v>
      </c>
      <c r="M7" s="139"/>
      <c r="N7" s="138" t="s">
        <v>7</v>
      </c>
      <c r="O7" s="139"/>
      <c r="P7" s="138" t="s">
        <v>8</v>
      </c>
      <c r="Q7" s="139"/>
      <c r="R7" s="138" t="s">
        <v>9</v>
      </c>
      <c r="S7" s="139"/>
      <c r="T7" s="138" t="s">
        <v>10</v>
      </c>
      <c r="U7" s="139"/>
      <c r="V7" s="138" t="s">
        <v>11</v>
      </c>
      <c r="W7" s="139"/>
      <c r="X7" s="138" t="s">
        <v>12</v>
      </c>
      <c r="Y7" s="139"/>
      <c r="Z7" s="138" t="s">
        <v>13</v>
      </c>
      <c r="AA7" s="139"/>
      <c r="AB7" s="138" t="s">
        <v>14</v>
      </c>
      <c r="AC7" s="139"/>
      <c r="AD7" s="138" t="s">
        <v>15</v>
      </c>
      <c r="AE7" s="139"/>
      <c r="AF7" s="132" t="s">
        <v>169</v>
      </c>
    </row>
    <row r="8" spans="1:41" ht="24.75" customHeight="1" x14ac:dyDescent="0.2">
      <c r="A8" s="44" t="s">
        <v>0</v>
      </c>
      <c r="B8" s="45"/>
      <c r="C8" s="45"/>
      <c r="D8" s="45"/>
      <c r="E8" s="45"/>
      <c r="F8" s="45"/>
      <c r="G8" s="45"/>
      <c r="H8" s="46" t="s">
        <v>170</v>
      </c>
      <c r="I8" s="46" t="s">
        <v>171</v>
      </c>
      <c r="J8" s="46" t="s">
        <v>170</v>
      </c>
      <c r="K8" s="46" t="s">
        <v>171</v>
      </c>
      <c r="L8" s="46" t="s">
        <v>170</v>
      </c>
      <c r="M8" s="46" t="s">
        <v>171</v>
      </c>
      <c r="N8" s="46" t="s">
        <v>170</v>
      </c>
      <c r="O8" s="46" t="s">
        <v>171</v>
      </c>
      <c r="P8" s="46" t="s">
        <v>170</v>
      </c>
      <c r="Q8" s="46" t="s">
        <v>171</v>
      </c>
      <c r="R8" s="46" t="s">
        <v>170</v>
      </c>
      <c r="S8" s="46" t="s">
        <v>171</v>
      </c>
      <c r="T8" s="46" t="s">
        <v>170</v>
      </c>
      <c r="U8" s="46" t="s">
        <v>171</v>
      </c>
      <c r="V8" s="46" t="s">
        <v>170</v>
      </c>
      <c r="W8" s="46" t="s">
        <v>171</v>
      </c>
      <c r="X8" s="46" t="s">
        <v>170</v>
      </c>
      <c r="Y8" s="46" t="s">
        <v>171</v>
      </c>
      <c r="Z8" s="46" t="s">
        <v>170</v>
      </c>
      <c r="AA8" s="46" t="s">
        <v>171</v>
      </c>
      <c r="AB8" s="46" t="s">
        <v>170</v>
      </c>
      <c r="AC8" s="46" t="s">
        <v>171</v>
      </c>
      <c r="AD8" s="46" t="s">
        <v>170</v>
      </c>
      <c r="AE8" s="46" t="s">
        <v>171</v>
      </c>
      <c r="AF8" s="132"/>
    </row>
    <row r="9" spans="1:41" ht="24.75" customHeight="1" x14ac:dyDescent="0.2">
      <c r="A9" s="22" t="s">
        <v>166</v>
      </c>
      <c r="B9" s="21" t="s">
        <v>167</v>
      </c>
      <c r="C9" s="21"/>
      <c r="D9" s="21"/>
      <c r="E9" s="21"/>
      <c r="F9" s="21"/>
      <c r="G9" s="7">
        <v>7022400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41" ht="24.75" customHeight="1" x14ac:dyDescent="0.2">
      <c r="A10" s="34"/>
      <c r="B10" s="23" t="s">
        <v>24</v>
      </c>
      <c r="C10" s="17" t="s">
        <v>25</v>
      </c>
      <c r="D10" s="17" t="s">
        <v>26</v>
      </c>
      <c r="E10" s="18">
        <v>13300</v>
      </c>
      <c r="F10" s="19">
        <v>0</v>
      </c>
      <c r="G10" s="20">
        <v>7022400</v>
      </c>
      <c r="H10" s="69"/>
      <c r="I10" s="70"/>
      <c r="J10" s="69">
        <v>1200000</v>
      </c>
      <c r="K10" s="70"/>
      <c r="L10" s="69">
        <v>600000</v>
      </c>
      <c r="M10" s="20"/>
      <c r="N10" s="20">
        <v>600000</v>
      </c>
      <c r="O10" s="20"/>
      <c r="P10" s="20">
        <v>600000</v>
      </c>
      <c r="Q10" s="20"/>
      <c r="R10" s="20">
        <v>600000</v>
      </c>
      <c r="S10" s="20"/>
      <c r="T10" s="20">
        <v>600000</v>
      </c>
      <c r="U10" s="20"/>
      <c r="V10" s="20">
        <v>600000</v>
      </c>
      <c r="W10" s="20"/>
      <c r="X10" s="20">
        <v>600000</v>
      </c>
      <c r="Y10" s="20"/>
      <c r="Z10" s="20">
        <v>600000</v>
      </c>
      <c r="AA10" s="20"/>
      <c r="AB10" s="20">
        <v>600000</v>
      </c>
      <c r="AC10" s="20"/>
      <c r="AD10" s="20">
        <v>422400</v>
      </c>
      <c r="AE10" s="20"/>
      <c r="AF10" s="15">
        <f>SUM(H10:AE10)</f>
        <v>7022400</v>
      </c>
      <c r="AG10" s="15"/>
    </row>
    <row r="11" spans="1:41" ht="24.75" customHeight="1" x14ac:dyDescent="0.2">
      <c r="A11" s="24" t="s">
        <v>27</v>
      </c>
      <c r="B11" s="129" t="s">
        <v>28</v>
      </c>
      <c r="C11" s="130"/>
      <c r="D11" s="130"/>
      <c r="E11" s="130"/>
      <c r="F11" s="136"/>
      <c r="G11" s="7">
        <f>SUM(G12:G43)</f>
        <v>14223259</v>
      </c>
      <c r="H11" s="66"/>
      <c r="I11" s="67"/>
      <c r="J11" s="65">
        <v>2800000</v>
      </c>
      <c r="K11" s="65"/>
      <c r="L11" s="65"/>
      <c r="M11" s="7"/>
      <c r="N11" s="7">
        <v>2800000</v>
      </c>
      <c r="O11" s="7"/>
      <c r="P11" s="7"/>
      <c r="Q11" s="7"/>
      <c r="R11" s="7">
        <v>2800000</v>
      </c>
      <c r="S11" s="7"/>
      <c r="T11" s="7"/>
      <c r="U11" s="7"/>
      <c r="V11" s="7">
        <v>2800000</v>
      </c>
      <c r="W11" s="7"/>
      <c r="X11" s="7">
        <f t="shared" ref="X11" si="0">SUM(X12:X41)</f>
        <v>0</v>
      </c>
      <c r="Y11" s="7"/>
      <c r="Z11" s="7">
        <v>3023259</v>
      </c>
      <c r="AA11" s="7"/>
      <c r="AB11" s="7"/>
      <c r="AC11" s="7"/>
      <c r="AD11" s="7"/>
      <c r="AE11" s="7"/>
      <c r="AF11" s="15">
        <f>SUM(H11:AD11)</f>
        <v>14223259</v>
      </c>
    </row>
    <row r="12" spans="1:41" ht="24.75" customHeight="1" x14ac:dyDescent="0.2">
      <c r="A12" s="33"/>
      <c r="B12" t="s">
        <v>309</v>
      </c>
      <c r="C12" s="4">
        <v>6</v>
      </c>
      <c r="D12" s="1" t="s">
        <v>30</v>
      </c>
      <c r="E12" s="2">
        <v>6900</v>
      </c>
      <c r="F12" s="3">
        <v>0</v>
      </c>
      <c r="G12" s="8">
        <v>41400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G12" s="15"/>
      <c r="AH12" s="15"/>
      <c r="AO12" s="8">
        <v>101400</v>
      </c>
    </row>
    <row r="13" spans="1:41" ht="24.75" customHeight="1" x14ac:dyDescent="0.2">
      <c r="A13" s="33"/>
      <c r="B13" s="1" t="s">
        <v>310</v>
      </c>
      <c r="C13" s="4">
        <v>68</v>
      </c>
      <c r="D13" s="1" t="s">
        <v>33</v>
      </c>
      <c r="E13" s="2">
        <v>3800</v>
      </c>
      <c r="F13" s="3">
        <v>0</v>
      </c>
      <c r="G13" s="8">
        <v>258400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G13" s="15"/>
      <c r="AH13" s="15"/>
      <c r="AO13" s="8">
        <v>37600</v>
      </c>
    </row>
    <row r="14" spans="1:41" ht="24.75" customHeight="1" x14ac:dyDescent="0.2">
      <c r="A14" s="33"/>
      <c r="B14" s="1" t="s">
        <v>311</v>
      </c>
      <c r="C14" s="4">
        <v>70</v>
      </c>
      <c r="D14" s="1" t="s">
        <v>30</v>
      </c>
      <c r="E14" s="2">
        <v>3300</v>
      </c>
      <c r="F14" s="3">
        <v>0</v>
      </c>
      <c r="G14" s="8">
        <v>231000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G14" s="15"/>
      <c r="AH14" s="15"/>
      <c r="AO14" s="8">
        <v>105200</v>
      </c>
    </row>
    <row r="15" spans="1:41" ht="24.75" customHeight="1" x14ac:dyDescent="0.2">
      <c r="A15" s="33"/>
      <c r="B15" s="1" t="s">
        <v>312</v>
      </c>
      <c r="C15" s="4">
        <v>22</v>
      </c>
      <c r="D15" s="1" t="s">
        <v>30</v>
      </c>
      <c r="E15" s="2">
        <v>28500</v>
      </c>
      <c r="F15" s="3">
        <v>0</v>
      </c>
      <c r="G15" s="8">
        <v>627000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G15" s="15"/>
      <c r="AH15" s="15"/>
      <c r="AO15" s="8">
        <v>28400</v>
      </c>
    </row>
    <row r="16" spans="1:41" ht="24.75" customHeight="1" x14ac:dyDescent="0.2">
      <c r="A16" s="33"/>
      <c r="B16" s="1" t="s">
        <v>313</v>
      </c>
      <c r="C16" s="4">
        <v>36</v>
      </c>
      <c r="D16" s="1" t="s">
        <v>30</v>
      </c>
      <c r="E16" s="2">
        <v>19400</v>
      </c>
      <c r="F16" s="3">
        <v>0</v>
      </c>
      <c r="G16" s="8">
        <v>698400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G16" s="15"/>
      <c r="AH16" s="15"/>
      <c r="AO16" s="8">
        <v>38600</v>
      </c>
    </row>
    <row r="17" spans="1:41" ht="24.75" customHeight="1" x14ac:dyDescent="0.2">
      <c r="A17" s="33"/>
      <c r="B17" s="1" t="s">
        <v>314</v>
      </c>
      <c r="C17" s="4">
        <v>63</v>
      </c>
      <c r="D17" s="1" t="s">
        <v>33</v>
      </c>
      <c r="E17" s="2">
        <v>20400</v>
      </c>
      <c r="F17" s="3">
        <v>0</v>
      </c>
      <c r="G17" s="8">
        <v>1285200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G17" s="15"/>
      <c r="AH17" s="15"/>
      <c r="AO17" s="8">
        <v>86700</v>
      </c>
    </row>
    <row r="18" spans="1:41" ht="24.75" customHeight="1" x14ac:dyDescent="0.2">
      <c r="A18" s="33"/>
      <c r="B18" s="1" t="s">
        <v>315</v>
      </c>
      <c r="C18" s="4">
        <v>70</v>
      </c>
      <c r="D18" s="1" t="s">
        <v>34</v>
      </c>
      <c r="E18" s="2">
        <v>50000</v>
      </c>
      <c r="F18" s="3">
        <v>0</v>
      </c>
      <c r="G18" s="8">
        <v>3500000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G18" s="15"/>
      <c r="AH18" s="15"/>
      <c r="AO18" s="8">
        <v>207459</v>
      </c>
    </row>
    <row r="19" spans="1:41" ht="24.75" customHeight="1" x14ac:dyDescent="0.2">
      <c r="A19" s="33"/>
      <c r="B19" s="1" t="s">
        <v>316</v>
      </c>
      <c r="C19" s="4">
        <v>24</v>
      </c>
      <c r="D19" s="1" t="s">
        <v>34</v>
      </c>
      <c r="E19" s="2">
        <v>54100</v>
      </c>
      <c r="F19" s="3">
        <v>0</v>
      </c>
      <c r="G19" s="8">
        <v>1298400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G19" s="15"/>
      <c r="AH19" s="15"/>
      <c r="AO19" s="8">
        <v>109800</v>
      </c>
    </row>
    <row r="20" spans="1:41" ht="24.75" customHeight="1" x14ac:dyDescent="0.2">
      <c r="A20" s="33"/>
      <c r="B20" s="1" t="s">
        <v>317</v>
      </c>
      <c r="C20" s="4">
        <v>3</v>
      </c>
      <c r="D20" s="1" t="s">
        <v>34</v>
      </c>
      <c r="E20" s="2">
        <v>63100</v>
      </c>
      <c r="F20" s="3">
        <v>0</v>
      </c>
      <c r="G20" s="8">
        <v>189300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G20" s="15"/>
      <c r="AH20" s="15"/>
      <c r="AO20" s="8">
        <v>15600</v>
      </c>
    </row>
    <row r="21" spans="1:41" ht="24.75" customHeight="1" x14ac:dyDescent="0.2">
      <c r="A21" s="33"/>
      <c r="B21" s="1" t="s">
        <v>318</v>
      </c>
      <c r="C21" s="4">
        <v>7</v>
      </c>
      <c r="D21" s="1" t="s">
        <v>31</v>
      </c>
      <c r="E21" s="2">
        <v>48800</v>
      </c>
      <c r="F21" s="3">
        <v>0</v>
      </c>
      <c r="G21" s="8">
        <v>341600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G21" s="15"/>
      <c r="AH21" s="15"/>
      <c r="AO21" s="8">
        <v>55800</v>
      </c>
    </row>
    <row r="22" spans="1:41" ht="24.75" customHeight="1" x14ac:dyDescent="0.2">
      <c r="A22" s="33"/>
      <c r="B22" s="1" t="s">
        <v>319</v>
      </c>
      <c r="C22" s="4">
        <v>6</v>
      </c>
      <c r="D22" s="1" t="s">
        <v>30</v>
      </c>
      <c r="E22" s="2">
        <v>15100</v>
      </c>
      <c r="F22" s="3">
        <v>0</v>
      </c>
      <c r="G22" s="8">
        <v>90600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G22" s="15"/>
      <c r="AH22" s="15"/>
      <c r="AO22" s="8">
        <v>24600</v>
      </c>
    </row>
    <row r="23" spans="1:41" ht="24.75" customHeight="1" x14ac:dyDescent="0.2">
      <c r="A23" s="33"/>
      <c r="B23" s="1" t="s">
        <v>320</v>
      </c>
      <c r="C23" s="4">
        <v>40</v>
      </c>
      <c r="D23" s="1" t="s">
        <v>30</v>
      </c>
      <c r="E23" s="2">
        <v>5600</v>
      </c>
      <c r="F23" s="3">
        <v>0</v>
      </c>
      <c r="G23" s="8">
        <v>224000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G23" s="15"/>
      <c r="AH23" s="15"/>
      <c r="AO23" s="8">
        <v>37600</v>
      </c>
    </row>
    <row r="24" spans="1:41" ht="24.75" customHeight="1" x14ac:dyDescent="0.2">
      <c r="A24" s="33"/>
      <c r="B24" s="1" t="s">
        <v>321</v>
      </c>
      <c r="C24" s="4">
        <v>20</v>
      </c>
      <c r="D24" s="1" t="s">
        <v>33</v>
      </c>
      <c r="E24" s="2">
        <v>20300</v>
      </c>
      <c r="F24" s="3">
        <v>0</v>
      </c>
      <c r="G24" s="8">
        <v>406000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G24" s="15"/>
      <c r="AH24" s="15"/>
      <c r="AO24" s="8">
        <v>131600</v>
      </c>
    </row>
    <row r="25" spans="1:41" ht="24.75" customHeight="1" x14ac:dyDescent="0.2">
      <c r="A25" s="33"/>
      <c r="B25" s="1" t="s">
        <v>322</v>
      </c>
      <c r="C25" s="4">
        <v>13</v>
      </c>
      <c r="D25" s="1" t="s">
        <v>30</v>
      </c>
      <c r="E25" s="2">
        <v>1300</v>
      </c>
      <c r="F25" s="3">
        <v>0</v>
      </c>
      <c r="G25" s="8">
        <v>16900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G25" s="15"/>
      <c r="AH25" s="15"/>
      <c r="AO25" s="8">
        <v>45000</v>
      </c>
    </row>
    <row r="26" spans="1:41" ht="24.75" customHeight="1" x14ac:dyDescent="0.2">
      <c r="A26" s="33"/>
      <c r="B26" s="1" t="s">
        <v>323</v>
      </c>
      <c r="C26" s="4">
        <v>15</v>
      </c>
      <c r="D26" s="1" t="s">
        <v>30</v>
      </c>
      <c r="E26" s="2">
        <v>6800</v>
      </c>
      <c r="F26" s="3">
        <v>0</v>
      </c>
      <c r="G26" s="8">
        <v>102000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G26" s="15"/>
      <c r="AH26" s="15"/>
      <c r="AO26" s="8">
        <v>200000</v>
      </c>
    </row>
    <row r="27" spans="1:41" ht="24.75" customHeight="1" x14ac:dyDescent="0.2">
      <c r="A27" s="33"/>
      <c r="B27" s="1" t="s">
        <v>324</v>
      </c>
      <c r="C27" s="4">
        <v>10</v>
      </c>
      <c r="D27" s="1" t="s">
        <v>32</v>
      </c>
      <c r="E27" s="2">
        <v>21300</v>
      </c>
      <c r="F27" s="3">
        <v>0</v>
      </c>
      <c r="G27" s="8">
        <v>213000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G27" s="15"/>
      <c r="AH27" s="15"/>
      <c r="AO27" s="8">
        <v>9900</v>
      </c>
    </row>
    <row r="28" spans="1:41" ht="24.75" customHeight="1" x14ac:dyDescent="0.2">
      <c r="A28" s="33"/>
      <c r="B28" s="1" t="s">
        <v>325</v>
      </c>
      <c r="C28" s="4">
        <v>12</v>
      </c>
      <c r="D28" s="1" t="s">
        <v>30</v>
      </c>
      <c r="E28" s="2">
        <v>8700</v>
      </c>
      <c r="F28" s="3">
        <v>0</v>
      </c>
      <c r="G28" s="8">
        <v>104400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G28" s="15"/>
      <c r="AH28" s="15"/>
      <c r="AO28" s="8">
        <v>197358</v>
      </c>
    </row>
    <row r="29" spans="1:41" ht="24.75" customHeight="1" x14ac:dyDescent="0.2">
      <c r="A29" s="33"/>
      <c r="B29" s="1" t="s">
        <v>326</v>
      </c>
      <c r="C29" s="4">
        <v>27</v>
      </c>
      <c r="D29" s="1" t="s">
        <v>30</v>
      </c>
      <c r="E29" s="2">
        <v>9700</v>
      </c>
      <c r="F29" s="3">
        <v>0</v>
      </c>
      <c r="G29" s="8">
        <v>261900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G29" s="15"/>
      <c r="AH29" s="15"/>
      <c r="AO29" s="8">
        <v>73500</v>
      </c>
    </row>
    <row r="30" spans="1:41" ht="24.75" customHeight="1" x14ac:dyDescent="0.2">
      <c r="A30" s="33"/>
      <c r="B30" s="1" t="s">
        <v>327</v>
      </c>
      <c r="C30" s="4">
        <v>52</v>
      </c>
      <c r="D30" s="1" t="s">
        <v>30</v>
      </c>
      <c r="E30" s="2">
        <v>8200</v>
      </c>
      <c r="F30" s="3">
        <v>0</v>
      </c>
      <c r="G30" s="8">
        <v>426400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G30" s="15"/>
      <c r="AH30" s="15"/>
      <c r="AO30" s="8">
        <v>318015</v>
      </c>
    </row>
    <row r="31" spans="1:41" ht="24.75" customHeight="1" x14ac:dyDescent="0.2">
      <c r="A31" s="33"/>
      <c r="B31" s="1" t="s">
        <v>328</v>
      </c>
      <c r="C31" s="4">
        <v>12</v>
      </c>
      <c r="D31" s="1" t="s">
        <v>30</v>
      </c>
      <c r="E31" s="2">
        <v>45800</v>
      </c>
      <c r="F31" s="3">
        <v>0</v>
      </c>
      <c r="G31" s="8">
        <v>549600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G31" s="15"/>
      <c r="AH31" s="15"/>
      <c r="AO31" s="8">
        <v>54400</v>
      </c>
    </row>
    <row r="32" spans="1:41" ht="24.75" customHeight="1" x14ac:dyDescent="0.2">
      <c r="A32" s="33"/>
      <c r="B32" s="1" t="s">
        <v>329</v>
      </c>
      <c r="C32" s="4">
        <v>27</v>
      </c>
      <c r="D32" s="1" t="s">
        <v>31</v>
      </c>
      <c r="E32" s="2">
        <v>28500</v>
      </c>
      <c r="F32" s="3">
        <v>0</v>
      </c>
      <c r="G32" s="8">
        <v>769500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G32" s="15"/>
      <c r="AH32" s="15"/>
      <c r="AO32" s="8">
        <v>58000</v>
      </c>
    </row>
    <row r="33" spans="1:41" ht="24.75" customHeight="1" x14ac:dyDescent="0.2">
      <c r="A33" s="33"/>
      <c r="B33" s="1" t="s">
        <v>330</v>
      </c>
      <c r="C33" s="4">
        <v>27</v>
      </c>
      <c r="D33" s="1" t="s">
        <v>30</v>
      </c>
      <c r="E33" s="2">
        <v>29500</v>
      </c>
      <c r="F33" s="3">
        <v>0</v>
      </c>
      <c r="G33" s="8">
        <v>796500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G33" s="15"/>
      <c r="AH33" s="15"/>
      <c r="AO33" s="8">
        <v>125300</v>
      </c>
    </row>
    <row r="34" spans="1:41" ht="24.75" customHeight="1" x14ac:dyDescent="0.2">
      <c r="A34" s="33"/>
      <c r="B34" s="1" t="s">
        <v>331</v>
      </c>
      <c r="C34" s="4">
        <v>18</v>
      </c>
      <c r="D34" s="1" t="s">
        <v>30</v>
      </c>
      <c r="E34" s="2">
        <v>5400</v>
      </c>
      <c r="F34" s="3">
        <v>0</v>
      </c>
      <c r="G34" s="8">
        <v>97200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G34" s="15"/>
      <c r="AH34" s="15"/>
      <c r="AO34" s="8">
        <v>61200</v>
      </c>
    </row>
    <row r="35" spans="1:41" ht="24.75" customHeight="1" x14ac:dyDescent="0.2">
      <c r="A35" s="33"/>
      <c r="B35" s="1" t="s">
        <v>332</v>
      </c>
      <c r="C35" s="4">
        <v>2</v>
      </c>
      <c r="D35" s="1" t="s">
        <v>30</v>
      </c>
      <c r="E35" s="2">
        <v>14500</v>
      </c>
      <c r="F35" s="3">
        <v>0</v>
      </c>
      <c r="G35" s="8">
        <v>29000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G35" s="15"/>
      <c r="AH35" s="15"/>
      <c r="AO35" s="8">
        <v>149500</v>
      </c>
    </row>
    <row r="36" spans="1:41" ht="24.75" customHeight="1" x14ac:dyDescent="0.2">
      <c r="A36" s="33"/>
      <c r="B36" s="1" t="s">
        <v>333</v>
      </c>
      <c r="C36" s="4">
        <v>17</v>
      </c>
      <c r="D36" s="1" t="s">
        <v>30</v>
      </c>
      <c r="E36" s="2">
        <v>9200</v>
      </c>
      <c r="F36" s="3">
        <v>0</v>
      </c>
      <c r="G36" s="8">
        <v>156400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G36" s="15"/>
      <c r="AH36" s="15"/>
      <c r="AO36" s="8">
        <v>58400</v>
      </c>
    </row>
    <row r="37" spans="1:41" ht="24.75" customHeight="1" x14ac:dyDescent="0.2">
      <c r="A37" s="33"/>
      <c r="B37" s="1" t="s">
        <v>334</v>
      </c>
      <c r="C37" s="4">
        <v>15</v>
      </c>
      <c r="D37" s="1" t="s">
        <v>30</v>
      </c>
      <c r="E37" s="2">
        <v>18300</v>
      </c>
      <c r="F37" s="3">
        <v>0</v>
      </c>
      <c r="G37" s="8">
        <v>274500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G37" s="15"/>
      <c r="AH37" s="15"/>
      <c r="AO37" s="8">
        <v>43200</v>
      </c>
    </row>
    <row r="38" spans="1:41" ht="24.75" customHeight="1" x14ac:dyDescent="0.2">
      <c r="A38" s="33"/>
      <c r="B38" s="1" t="s">
        <v>335</v>
      </c>
      <c r="C38" s="4">
        <v>15</v>
      </c>
      <c r="D38" s="1" t="s">
        <v>30</v>
      </c>
      <c r="E38" s="2">
        <v>25000</v>
      </c>
      <c r="F38" s="3">
        <v>0</v>
      </c>
      <c r="G38" s="8">
        <v>375000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G38" s="15"/>
      <c r="AH38" s="15"/>
      <c r="AO38" s="8">
        <v>65000</v>
      </c>
    </row>
    <row r="39" spans="1:41" ht="24.75" customHeight="1" x14ac:dyDescent="0.2">
      <c r="A39" s="33"/>
      <c r="B39" s="1" t="s">
        <v>336</v>
      </c>
      <c r="C39" s="4">
        <v>24</v>
      </c>
      <c r="D39" s="1" t="s">
        <v>31</v>
      </c>
      <c r="E39" s="2">
        <v>4900</v>
      </c>
      <c r="F39" s="3">
        <v>0</v>
      </c>
      <c r="G39" s="8">
        <v>117600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G39" s="15"/>
      <c r="AH39" s="15"/>
      <c r="AO39" s="8">
        <v>193000</v>
      </c>
    </row>
    <row r="40" spans="1:41" ht="24.75" customHeight="1" x14ac:dyDescent="0.2">
      <c r="A40" s="33"/>
      <c r="B40" s="1" t="s">
        <v>337</v>
      </c>
      <c r="C40" s="4">
        <v>17</v>
      </c>
      <c r="D40" s="1" t="s">
        <v>30</v>
      </c>
      <c r="E40" s="2">
        <v>8700</v>
      </c>
      <c r="F40" s="3">
        <v>0</v>
      </c>
      <c r="G40" s="8">
        <v>147900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G40" s="15"/>
      <c r="AH40" s="15"/>
      <c r="AO40" s="8">
        <v>1130424</v>
      </c>
    </row>
    <row r="41" spans="1:41" ht="24.75" customHeight="1" x14ac:dyDescent="0.2">
      <c r="A41" s="33"/>
      <c r="B41" s="26" t="s">
        <v>338</v>
      </c>
      <c r="C41" s="27">
        <v>2</v>
      </c>
      <c r="D41" s="26" t="s">
        <v>341</v>
      </c>
      <c r="E41" s="2">
        <v>151000</v>
      </c>
      <c r="F41" s="73">
        <v>0</v>
      </c>
      <c r="G41" s="8">
        <v>302000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41" ht="24.75" customHeight="1" x14ac:dyDescent="0.2">
      <c r="A42" s="72"/>
      <c r="B42" s="75" t="s">
        <v>339</v>
      </c>
      <c r="C42" s="97">
        <v>2</v>
      </c>
      <c r="D42" s="75" t="s">
        <v>29</v>
      </c>
      <c r="E42" s="2">
        <v>146000</v>
      </c>
      <c r="F42" s="77">
        <v>0</v>
      </c>
      <c r="G42" s="8">
        <v>292000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41" ht="24.75" customHeight="1" x14ac:dyDescent="0.2">
      <c r="A43" s="72"/>
      <c r="B43" s="75" t="s">
        <v>340</v>
      </c>
      <c r="C43" s="97">
        <v>159</v>
      </c>
      <c r="D43" s="75" t="s">
        <v>35</v>
      </c>
      <c r="E43" s="110">
        <v>1</v>
      </c>
      <c r="F43" s="77">
        <v>0</v>
      </c>
      <c r="G43" s="8">
        <v>159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41" ht="24.75" customHeight="1" x14ac:dyDescent="0.2">
      <c r="A44" s="24" t="s">
        <v>36</v>
      </c>
      <c r="B44" s="143" t="s">
        <v>37</v>
      </c>
      <c r="C44" s="144"/>
      <c r="D44" s="144"/>
      <c r="E44" s="144"/>
      <c r="F44" s="151"/>
      <c r="G44" s="7">
        <f>SUM(G45:G46)</f>
        <v>6972000</v>
      </c>
      <c r="H44" s="66"/>
      <c r="I44" s="67"/>
      <c r="J44" s="65">
        <v>610000</v>
      </c>
      <c r="K44" s="67"/>
      <c r="L44" s="65">
        <v>610000</v>
      </c>
      <c r="M44" s="65"/>
      <c r="N44" s="65">
        <v>610000</v>
      </c>
      <c r="O44" s="65"/>
      <c r="P44" s="65">
        <v>610000</v>
      </c>
      <c r="Q44" s="65"/>
      <c r="R44" s="65">
        <v>610000</v>
      </c>
      <c r="S44" s="65"/>
      <c r="T44" s="65">
        <v>610000</v>
      </c>
      <c r="U44" s="8"/>
      <c r="V44" s="118">
        <v>610000</v>
      </c>
      <c r="W44" s="7"/>
      <c r="X44" s="118">
        <v>610000</v>
      </c>
      <c r="Y44" s="7"/>
      <c r="Z44" s="65">
        <v>610000</v>
      </c>
      <c r="AA44" s="66"/>
      <c r="AB44" s="65">
        <v>610000</v>
      </c>
      <c r="AC44" s="7"/>
      <c r="AD44" s="7">
        <v>872000</v>
      </c>
      <c r="AE44" s="7"/>
      <c r="AF44" s="15">
        <f>SUM(H44:AD44)</f>
        <v>6972000</v>
      </c>
    </row>
    <row r="45" spans="1:41" ht="24.75" customHeight="1" x14ac:dyDescent="0.2">
      <c r="A45" s="33"/>
      <c r="B45" s="1" t="s">
        <v>302</v>
      </c>
      <c r="C45" s="4">
        <v>125</v>
      </c>
      <c r="D45" s="1" t="s">
        <v>38</v>
      </c>
      <c r="E45" s="2">
        <v>36000</v>
      </c>
      <c r="F45" s="3">
        <v>0</v>
      </c>
      <c r="G45" s="8">
        <v>4500000</v>
      </c>
      <c r="H45" s="8"/>
      <c r="I45" s="8"/>
      <c r="J45" s="8"/>
      <c r="K45" s="8"/>
      <c r="L45" s="36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5">
        <f>SUM(L49)</f>
        <v>0</v>
      </c>
      <c r="AG45" s="15"/>
    </row>
    <row r="46" spans="1:41" ht="24.75" customHeight="1" x14ac:dyDescent="0.2">
      <c r="A46" s="33"/>
      <c r="B46" s="1" t="s">
        <v>301</v>
      </c>
      <c r="C46" s="4">
        <v>8000</v>
      </c>
      <c r="D46" s="1" t="s">
        <v>39</v>
      </c>
      <c r="E46" s="5">
        <v>309</v>
      </c>
      <c r="F46" s="3">
        <v>0</v>
      </c>
      <c r="G46" s="8">
        <v>2472000</v>
      </c>
      <c r="H46" s="8"/>
      <c r="I46" s="8"/>
      <c r="J46" s="8"/>
      <c r="K46" s="8"/>
      <c r="L46" s="36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5"/>
      <c r="AG46" s="15"/>
    </row>
    <row r="47" spans="1:41" ht="24.75" customHeight="1" x14ac:dyDescent="0.2">
      <c r="A47" s="24" t="s">
        <v>40</v>
      </c>
      <c r="B47" s="129" t="s">
        <v>41</v>
      </c>
      <c r="C47" s="130"/>
      <c r="D47" s="130"/>
      <c r="E47" s="130"/>
      <c r="F47" s="136"/>
      <c r="G47" s="7">
        <v>1020000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41" ht="24.75" customHeight="1" x14ac:dyDescent="0.2">
      <c r="A48" s="33"/>
      <c r="B48" s="14" t="s">
        <v>42</v>
      </c>
      <c r="C48" s="4">
        <v>100</v>
      </c>
      <c r="D48" s="1" t="s">
        <v>39</v>
      </c>
      <c r="E48" s="2">
        <v>12000</v>
      </c>
      <c r="F48" s="3">
        <v>0</v>
      </c>
      <c r="G48" s="8">
        <v>1020000</v>
      </c>
      <c r="H48" s="66"/>
      <c r="I48" s="67"/>
      <c r="J48" s="7">
        <v>510000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7">
        <v>510000</v>
      </c>
      <c r="Y48" s="8"/>
      <c r="Z48" s="8"/>
      <c r="AA48" s="8"/>
      <c r="AB48" s="8"/>
      <c r="AC48" s="8"/>
      <c r="AD48" s="8"/>
      <c r="AE48" s="8"/>
    </row>
    <row r="49" spans="1:32" ht="24.75" customHeight="1" x14ac:dyDescent="0.2">
      <c r="A49" s="24" t="s">
        <v>43</v>
      </c>
      <c r="B49" s="129" t="s">
        <v>44</v>
      </c>
      <c r="C49" s="130"/>
      <c r="D49" s="130"/>
      <c r="E49" s="130"/>
      <c r="F49" s="136"/>
      <c r="G49" s="7">
        <f>SUM(G50:G61)</f>
        <v>5740900</v>
      </c>
      <c r="H49" s="7"/>
      <c r="I49" s="7"/>
      <c r="J49" s="65">
        <v>1435000</v>
      </c>
      <c r="K49" s="78"/>
      <c r="L49" s="7"/>
      <c r="M49" s="7"/>
      <c r="N49" s="7"/>
      <c r="O49" s="7"/>
      <c r="P49" s="7">
        <v>1435000</v>
      </c>
      <c r="Q49" s="7"/>
      <c r="R49" s="7">
        <f t="shared" ref="R49:Z49" si="1">SUM(R50:R59)</f>
        <v>0</v>
      </c>
      <c r="S49" s="7"/>
      <c r="T49" s="7">
        <f t="shared" si="1"/>
        <v>0</v>
      </c>
      <c r="U49" s="7"/>
      <c r="V49" s="7">
        <v>1435000</v>
      </c>
      <c r="W49" s="7"/>
      <c r="X49" s="7">
        <f t="shared" si="1"/>
        <v>0</v>
      </c>
      <c r="Y49" s="7"/>
      <c r="Z49" s="7">
        <f t="shared" si="1"/>
        <v>0</v>
      </c>
      <c r="AA49" s="7"/>
      <c r="AB49" s="7">
        <v>1435900</v>
      </c>
      <c r="AC49" s="7"/>
      <c r="AD49" s="7"/>
      <c r="AE49" s="7"/>
      <c r="AF49" s="15">
        <f>SUM(H49:AD49)</f>
        <v>5740900</v>
      </c>
    </row>
    <row r="50" spans="1:32" ht="24.75" customHeight="1" x14ac:dyDescent="0.2">
      <c r="A50" s="33"/>
      <c r="B50" s="1" t="s">
        <v>342</v>
      </c>
      <c r="C50" s="4">
        <v>20</v>
      </c>
      <c r="D50" s="1" t="s">
        <v>30</v>
      </c>
      <c r="E50" s="2">
        <v>5200</v>
      </c>
      <c r="F50" s="3">
        <v>0</v>
      </c>
      <c r="G50" s="8">
        <v>104000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2" ht="24.75" customHeight="1" x14ac:dyDescent="0.2">
      <c r="A51" s="33"/>
      <c r="B51" s="14" t="s">
        <v>45</v>
      </c>
      <c r="C51" s="4">
        <v>60</v>
      </c>
      <c r="D51" s="1" t="s">
        <v>46</v>
      </c>
      <c r="E51" s="2">
        <v>12200</v>
      </c>
      <c r="F51" s="3">
        <v>0</v>
      </c>
      <c r="G51" s="8">
        <v>732000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2" ht="24.75" customHeight="1" x14ac:dyDescent="0.2">
      <c r="A52" s="33"/>
      <c r="B52" s="14" t="s">
        <v>47</v>
      </c>
      <c r="C52" s="4">
        <v>12</v>
      </c>
      <c r="D52" s="1" t="s">
        <v>30</v>
      </c>
      <c r="E52" s="2">
        <v>16400</v>
      </c>
      <c r="F52" s="3">
        <v>0</v>
      </c>
      <c r="G52" s="8">
        <v>196800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2" ht="24.75" customHeight="1" x14ac:dyDescent="0.2">
      <c r="A53" s="33"/>
      <c r="B53" s="14" t="s">
        <v>48</v>
      </c>
      <c r="C53" s="4">
        <v>12</v>
      </c>
      <c r="D53" s="1" t="s">
        <v>29</v>
      </c>
      <c r="E53" s="2">
        <v>29200</v>
      </c>
      <c r="F53" s="3">
        <v>0</v>
      </c>
      <c r="G53" s="8">
        <v>350400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2" ht="24.75" customHeight="1" x14ac:dyDescent="0.2">
      <c r="A54" s="33"/>
      <c r="B54" s="14" t="s">
        <v>49</v>
      </c>
      <c r="C54" s="4">
        <v>15</v>
      </c>
      <c r="D54" s="1" t="s">
        <v>31</v>
      </c>
      <c r="E54" s="2">
        <v>16400</v>
      </c>
      <c r="F54" s="3">
        <v>0</v>
      </c>
      <c r="G54" s="8">
        <v>246000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2" ht="24.75" customHeight="1" x14ac:dyDescent="0.2">
      <c r="A55" s="33"/>
      <c r="B55" s="14" t="s">
        <v>50</v>
      </c>
      <c r="C55" s="4">
        <v>10</v>
      </c>
      <c r="D55" s="1" t="s">
        <v>30</v>
      </c>
      <c r="E55" s="2">
        <v>95800</v>
      </c>
      <c r="F55" s="3">
        <v>0</v>
      </c>
      <c r="G55" s="8">
        <v>958000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2" ht="24.75" customHeight="1" x14ac:dyDescent="0.2">
      <c r="A56" s="33"/>
      <c r="B56" s="14" t="s">
        <v>51</v>
      </c>
      <c r="C56" s="4">
        <v>15</v>
      </c>
      <c r="D56" s="1" t="s">
        <v>29</v>
      </c>
      <c r="E56" s="2">
        <v>18600</v>
      </c>
      <c r="F56" s="3">
        <v>0</v>
      </c>
      <c r="G56" s="8">
        <v>279000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2" ht="24.75" customHeight="1" x14ac:dyDescent="0.2">
      <c r="A57" s="33"/>
      <c r="B57" s="1" t="s">
        <v>52</v>
      </c>
      <c r="C57" s="4">
        <v>15</v>
      </c>
      <c r="D57" s="1" t="s">
        <v>30</v>
      </c>
      <c r="E57" s="2">
        <v>15600</v>
      </c>
      <c r="F57" s="3">
        <v>0</v>
      </c>
      <c r="G57" s="8">
        <v>234000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2" ht="24.75" customHeight="1" x14ac:dyDescent="0.2">
      <c r="A58" s="33"/>
      <c r="B58" s="1" t="s">
        <v>53</v>
      </c>
      <c r="C58" s="4">
        <v>24</v>
      </c>
      <c r="D58" s="1" t="s">
        <v>30</v>
      </c>
      <c r="E58" s="2">
        <v>32300</v>
      </c>
      <c r="F58" s="3">
        <v>0</v>
      </c>
      <c r="G58" s="8">
        <v>775200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2" ht="24.75" customHeight="1" x14ac:dyDescent="0.2">
      <c r="A59" s="33"/>
      <c r="B59" s="14" t="s">
        <v>54</v>
      </c>
      <c r="C59" s="27">
        <v>40</v>
      </c>
      <c r="D59" s="26" t="s">
        <v>33</v>
      </c>
      <c r="E59" s="28">
        <v>19300</v>
      </c>
      <c r="F59" s="73">
        <v>0</v>
      </c>
      <c r="G59" s="8">
        <v>772000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2" ht="24.75" customHeight="1" x14ac:dyDescent="0.2">
      <c r="A60" s="33"/>
      <c r="B60" s="111" t="s">
        <v>343</v>
      </c>
      <c r="C60" s="97">
        <v>6</v>
      </c>
      <c r="D60" s="75" t="s">
        <v>30</v>
      </c>
      <c r="E60" s="76">
        <v>135000</v>
      </c>
      <c r="F60" s="77">
        <v>0</v>
      </c>
      <c r="G60" s="8">
        <v>810000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2" ht="24.75" customHeight="1" x14ac:dyDescent="0.2">
      <c r="A61" s="33"/>
      <c r="B61" s="111" t="s">
        <v>344</v>
      </c>
      <c r="C61" s="97">
        <v>5</v>
      </c>
      <c r="D61" s="75" t="s">
        <v>30</v>
      </c>
      <c r="E61" s="76">
        <v>56700</v>
      </c>
      <c r="F61" s="77">
        <v>0</v>
      </c>
      <c r="G61" s="8">
        <v>283500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2" ht="24.75" customHeight="1" x14ac:dyDescent="0.2">
      <c r="A62" s="24" t="s">
        <v>55</v>
      </c>
      <c r="B62" s="129" t="s">
        <v>56</v>
      </c>
      <c r="C62" s="144"/>
      <c r="D62" s="144"/>
      <c r="E62" s="144"/>
      <c r="F62" s="151"/>
      <c r="G62" s="7">
        <f>SUM(G63:G72)</f>
        <v>4963500</v>
      </c>
      <c r="H62" s="7"/>
      <c r="I62" s="7"/>
      <c r="J62" s="7">
        <v>1200000</v>
      </c>
      <c r="K62" s="7"/>
      <c r="L62" s="65"/>
      <c r="M62" s="78"/>
      <c r="N62" s="65"/>
      <c r="O62" s="7"/>
      <c r="P62" s="7">
        <v>1200000</v>
      </c>
      <c r="Q62" s="7"/>
      <c r="R62" s="7"/>
      <c r="S62" s="7"/>
      <c r="T62" s="7"/>
      <c r="U62" s="7"/>
      <c r="V62" s="7">
        <v>1200000</v>
      </c>
      <c r="W62" s="7"/>
      <c r="X62" s="7"/>
      <c r="Y62" s="7"/>
      <c r="Z62" s="7"/>
      <c r="AA62" s="7"/>
      <c r="AB62" s="7">
        <v>1363500</v>
      </c>
      <c r="AC62" s="7"/>
      <c r="AD62" s="7"/>
      <c r="AE62" s="7"/>
      <c r="AF62" s="15">
        <f>SUM(H62:AE62)</f>
        <v>4963500</v>
      </c>
    </row>
    <row r="63" spans="1:32" ht="24.75" customHeight="1" x14ac:dyDescent="0.2">
      <c r="A63" s="33"/>
      <c r="B63" s="14" t="s">
        <v>57</v>
      </c>
      <c r="C63" s="4">
        <v>1</v>
      </c>
      <c r="D63" s="1" t="s">
        <v>32</v>
      </c>
      <c r="E63" s="2">
        <v>1032000</v>
      </c>
      <c r="F63" s="3">
        <v>0</v>
      </c>
      <c r="G63" s="8">
        <v>1032000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2" ht="24.75" customHeight="1" x14ac:dyDescent="0.2">
      <c r="A64" s="33"/>
      <c r="B64" s="14" t="s">
        <v>58</v>
      </c>
      <c r="C64" s="4">
        <v>15</v>
      </c>
      <c r="D64" s="1" t="s">
        <v>31</v>
      </c>
      <c r="E64" s="2">
        <v>44400</v>
      </c>
      <c r="F64" s="3">
        <v>0</v>
      </c>
      <c r="G64" s="8">
        <v>666000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3" ht="24.75" customHeight="1" x14ac:dyDescent="0.2">
      <c r="A65" s="33"/>
      <c r="B65" s="1" t="s">
        <v>59</v>
      </c>
      <c r="C65" s="4">
        <v>10</v>
      </c>
      <c r="D65" s="1" t="s">
        <v>30</v>
      </c>
      <c r="E65" s="2">
        <v>40900</v>
      </c>
      <c r="F65" s="3">
        <v>0</v>
      </c>
      <c r="G65" s="8">
        <v>409000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3" ht="24.75" customHeight="1" x14ac:dyDescent="0.2">
      <c r="A66" s="33"/>
      <c r="B66" s="14" t="s">
        <v>60</v>
      </c>
      <c r="C66" s="4">
        <v>10</v>
      </c>
      <c r="D66" s="1" t="s">
        <v>30</v>
      </c>
      <c r="E66" s="2">
        <v>120000</v>
      </c>
      <c r="F66" s="3">
        <v>0</v>
      </c>
      <c r="G66" s="8">
        <v>1200000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3" ht="24.75" customHeight="1" x14ac:dyDescent="0.2">
      <c r="A67" s="33"/>
      <c r="B67" s="14" t="s">
        <v>61</v>
      </c>
      <c r="C67" s="4">
        <v>14</v>
      </c>
      <c r="D67" s="1" t="s">
        <v>30</v>
      </c>
      <c r="E67" s="2">
        <v>12800</v>
      </c>
      <c r="F67" s="3">
        <v>0</v>
      </c>
      <c r="G67" s="8">
        <v>156000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3" ht="24.75" customHeight="1" x14ac:dyDescent="0.2">
      <c r="A68" s="33"/>
      <c r="B68" s="1" t="s">
        <v>345</v>
      </c>
      <c r="C68" s="4">
        <v>48</v>
      </c>
      <c r="D68" s="1" t="s">
        <v>30</v>
      </c>
      <c r="E68" s="2">
        <v>7500</v>
      </c>
      <c r="F68" s="3">
        <v>0</v>
      </c>
      <c r="G68" s="8">
        <v>360000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3" ht="24.75" customHeight="1" x14ac:dyDescent="0.2">
      <c r="A69" s="33"/>
      <c r="B69" s="14" t="s">
        <v>62</v>
      </c>
      <c r="C69" s="4">
        <v>16</v>
      </c>
      <c r="D69" s="1" t="s">
        <v>30</v>
      </c>
      <c r="E69" s="2">
        <v>14000</v>
      </c>
      <c r="F69" s="3">
        <v>0</v>
      </c>
      <c r="G69" s="8">
        <v>224000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3" ht="24.75" customHeight="1" x14ac:dyDescent="0.2">
      <c r="A70" s="33"/>
      <c r="B70" s="14" t="s">
        <v>63</v>
      </c>
      <c r="C70" s="4">
        <v>15</v>
      </c>
      <c r="D70" s="1" t="s">
        <v>30</v>
      </c>
      <c r="E70" s="2">
        <v>5900</v>
      </c>
      <c r="F70" s="3">
        <v>0</v>
      </c>
      <c r="G70" s="8">
        <v>88500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 ht="24.75" customHeight="1" x14ac:dyDescent="0.2">
      <c r="A71" s="33"/>
      <c r="B71" s="1" t="s">
        <v>346</v>
      </c>
      <c r="C71" s="4">
        <v>50</v>
      </c>
      <c r="D71" s="1" t="s">
        <v>46</v>
      </c>
      <c r="E71" s="2">
        <v>11500</v>
      </c>
      <c r="F71" s="3">
        <v>0</v>
      </c>
      <c r="G71" s="8">
        <v>575000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3" ht="24.75" customHeight="1" x14ac:dyDescent="0.2">
      <c r="A72" s="33"/>
      <c r="B72" s="14" t="s">
        <v>64</v>
      </c>
      <c r="C72" s="4">
        <v>10</v>
      </c>
      <c r="D72" s="1" t="s">
        <v>30</v>
      </c>
      <c r="E72" s="2">
        <v>25300</v>
      </c>
      <c r="F72" s="3">
        <v>0</v>
      </c>
      <c r="G72" s="8">
        <v>253000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3" ht="24.75" customHeight="1" x14ac:dyDescent="0.2">
      <c r="A73" s="24" t="s">
        <v>65</v>
      </c>
      <c r="B73" s="129" t="s">
        <v>66</v>
      </c>
      <c r="C73" s="130"/>
      <c r="D73" s="130"/>
      <c r="E73" s="130"/>
      <c r="F73" s="136"/>
      <c r="G73" s="7">
        <f>SUM(G74:G75)</f>
        <v>1830000</v>
      </c>
      <c r="H73" s="7"/>
      <c r="I73" s="7"/>
      <c r="K73" s="7"/>
      <c r="L73" s="7"/>
      <c r="M73" s="7"/>
      <c r="N73" s="7"/>
      <c r="O73" s="7"/>
      <c r="P73" s="7"/>
      <c r="Q73" s="7"/>
      <c r="R73" s="7">
        <v>915000</v>
      </c>
      <c r="S73" s="7"/>
      <c r="T73" s="7"/>
      <c r="U73" s="7"/>
      <c r="V73" s="7">
        <v>915000</v>
      </c>
      <c r="W73" s="7"/>
      <c r="X73" s="7"/>
      <c r="Y73" s="7"/>
      <c r="Z73" s="7"/>
      <c r="AA73" s="7"/>
      <c r="AB73" s="7"/>
      <c r="AC73" s="7"/>
      <c r="AD73" s="7"/>
      <c r="AE73" s="7"/>
      <c r="AF73" s="15">
        <f>SUM(H73:AE73)</f>
        <v>1830000</v>
      </c>
    </row>
    <row r="74" spans="1:33" ht="24.75" customHeight="1" x14ac:dyDescent="0.2">
      <c r="A74" s="33"/>
      <c r="B74" s="14" t="s">
        <v>67</v>
      </c>
      <c r="C74" s="4">
        <v>6</v>
      </c>
      <c r="D74" s="1" t="s">
        <v>30</v>
      </c>
      <c r="E74" s="2">
        <v>205000</v>
      </c>
      <c r="F74" s="3">
        <v>0</v>
      </c>
      <c r="G74" s="8">
        <v>1230000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3" ht="24.75" customHeight="1" x14ac:dyDescent="0.2">
      <c r="A75" s="33"/>
      <c r="B75" s="1" t="s">
        <v>180</v>
      </c>
      <c r="C75" s="4">
        <v>6</v>
      </c>
      <c r="D75" s="1" t="s">
        <v>33</v>
      </c>
      <c r="E75" s="2">
        <v>200000</v>
      </c>
      <c r="F75" s="3">
        <v>0.11</v>
      </c>
      <c r="G75" s="8">
        <v>600000</v>
      </c>
      <c r="H75" s="8"/>
      <c r="I75" s="8"/>
      <c r="J75" s="66"/>
      <c r="K75" s="6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G75" s="15"/>
    </row>
    <row r="76" spans="1:33" ht="24.75" customHeight="1" x14ac:dyDescent="0.2">
      <c r="A76" s="24" t="s">
        <v>68</v>
      </c>
      <c r="B76" s="129" t="s">
        <v>69</v>
      </c>
      <c r="C76" s="130"/>
      <c r="D76" s="130"/>
      <c r="E76" s="130"/>
      <c r="F76" s="136"/>
      <c r="G76" s="7">
        <f>SUM(G77:G85)</f>
        <v>5080000</v>
      </c>
      <c r="H76" s="7"/>
      <c r="I76" s="7"/>
      <c r="J76" s="65">
        <v>1680000</v>
      </c>
      <c r="K76" s="78"/>
      <c r="L76" s="7"/>
      <c r="M76" s="7"/>
      <c r="N76" s="7"/>
      <c r="O76" s="7"/>
      <c r="P76" s="7">
        <v>1680000</v>
      </c>
      <c r="Q76" s="7"/>
      <c r="R76" s="7"/>
      <c r="S76" s="7"/>
      <c r="T76" s="7"/>
      <c r="U76" s="7"/>
      <c r="V76" s="7">
        <v>1720000</v>
      </c>
      <c r="W76" s="7"/>
      <c r="X76" s="7"/>
      <c r="Y76" s="7"/>
      <c r="Z76" s="7"/>
      <c r="AA76" s="7"/>
      <c r="AB76" s="7"/>
      <c r="AC76" s="7"/>
      <c r="AD76" s="7"/>
      <c r="AE76" s="7"/>
      <c r="AF76" s="15">
        <f>SUM(H76:AE76)</f>
        <v>5080000</v>
      </c>
    </row>
    <row r="77" spans="1:33" ht="24.75" customHeight="1" x14ac:dyDescent="0.2">
      <c r="A77" s="33"/>
      <c r="B77" s="14" t="s">
        <v>70</v>
      </c>
      <c r="C77" s="4">
        <v>25</v>
      </c>
      <c r="D77" s="1" t="s">
        <v>30</v>
      </c>
      <c r="E77" s="2">
        <v>41800</v>
      </c>
      <c r="F77" s="3">
        <v>0</v>
      </c>
      <c r="G77" s="8">
        <v>1045000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3" ht="24.75" customHeight="1" x14ac:dyDescent="0.2">
      <c r="A78" s="33"/>
      <c r="B78" s="14" t="s">
        <v>47</v>
      </c>
      <c r="C78" s="4">
        <v>12</v>
      </c>
      <c r="D78" s="1" t="s">
        <v>30</v>
      </c>
      <c r="E78" s="2">
        <v>16400</v>
      </c>
      <c r="F78" s="3">
        <v>0</v>
      </c>
      <c r="G78" s="8">
        <v>196800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 ht="24.75" customHeight="1" x14ac:dyDescent="0.2">
      <c r="A79" s="33"/>
      <c r="B79" s="14" t="s">
        <v>71</v>
      </c>
      <c r="C79" s="4">
        <v>28</v>
      </c>
      <c r="D79" s="1" t="s">
        <v>72</v>
      </c>
      <c r="E79" s="2">
        <v>22600</v>
      </c>
      <c r="F79" s="3">
        <v>0</v>
      </c>
      <c r="G79" s="8">
        <v>632800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3" ht="24.75" customHeight="1" x14ac:dyDescent="0.2">
      <c r="A80" s="33"/>
      <c r="B80" s="1" t="s">
        <v>347</v>
      </c>
      <c r="C80" s="4">
        <v>7</v>
      </c>
      <c r="D80" s="1" t="s">
        <v>30</v>
      </c>
      <c r="E80" s="2">
        <v>105000</v>
      </c>
      <c r="F80" s="3">
        <v>0</v>
      </c>
      <c r="G80" s="8">
        <v>735000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3" ht="24.75" customHeight="1" x14ac:dyDescent="0.2">
      <c r="A81" s="33"/>
      <c r="B81" s="14" t="s">
        <v>73</v>
      </c>
      <c r="C81" s="4">
        <v>8</v>
      </c>
      <c r="D81" s="1" t="s">
        <v>30</v>
      </c>
      <c r="E81" s="2">
        <v>61600</v>
      </c>
      <c r="F81" s="3">
        <v>0</v>
      </c>
      <c r="G81" s="8">
        <v>492800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3" ht="24.75" customHeight="1" x14ac:dyDescent="0.2">
      <c r="A82" s="33"/>
      <c r="B82" s="1" t="s">
        <v>74</v>
      </c>
      <c r="C82" s="4">
        <v>10</v>
      </c>
      <c r="D82" s="1" t="s">
        <v>30</v>
      </c>
      <c r="E82" s="2">
        <v>28200</v>
      </c>
      <c r="F82" s="3">
        <v>0</v>
      </c>
      <c r="G82" s="8">
        <v>282000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3" ht="24.75" customHeight="1" x14ac:dyDescent="0.2">
      <c r="A83" s="33"/>
      <c r="B83" s="1" t="s">
        <v>75</v>
      </c>
      <c r="C83" s="4">
        <v>24</v>
      </c>
      <c r="D83" s="1" t="s">
        <v>29</v>
      </c>
      <c r="E83" s="2">
        <v>38300</v>
      </c>
      <c r="F83" s="3">
        <v>0</v>
      </c>
      <c r="G83" s="8">
        <v>919200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3" ht="24.75" customHeight="1" x14ac:dyDescent="0.2">
      <c r="A84" s="33"/>
      <c r="B84" s="1" t="s">
        <v>348</v>
      </c>
      <c r="C84" s="4">
        <v>12</v>
      </c>
      <c r="D84" s="1" t="s">
        <v>30</v>
      </c>
      <c r="E84" s="2">
        <v>16700</v>
      </c>
      <c r="F84" s="3">
        <v>0</v>
      </c>
      <c r="G84" s="8">
        <v>200400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3" ht="24.75" customHeight="1" x14ac:dyDescent="0.2">
      <c r="A85" s="33"/>
      <c r="B85" s="1" t="s">
        <v>76</v>
      </c>
      <c r="C85" s="4">
        <v>10</v>
      </c>
      <c r="D85" s="1" t="s">
        <v>30</v>
      </c>
      <c r="E85" s="2">
        <v>57600</v>
      </c>
      <c r="F85" s="3">
        <v>0</v>
      </c>
      <c r="G85" s="8">
        <v>576000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3" ht="24.75" customHeight="1" x14ac:dyDescent="0.2">
      <c r="A86" s="24" t="s">
        <v>77</v>
      </c>
      <c r="B86" s="129" t="s">
        <v>78</v>
      </c>
      <c r="C86" s="130"/>
      <c r="D86" s="130"/>
      <c r="E86" s="130"/>
      <c r="F86" s="136"/>
      <c r="G86" s="7">
        <f>SUM(G87,G89,G91,G93,G95,G97,G99,G101,G104,G106,G108,G110,G113)</f>
        <v>73326000</v>
      </c>
      <c r="H86" s="65"/>
      <c r="I86" s="65"/>
      <c r="J86" s="65"/>
      <c r="K86" s="65"/>
      <c r="L86" s="65"/>
      <c r="M86" s="65"/>
      <c r="N86" s="65"/>
      <c r="O86" s="65"/>
      <c r="P86" s="65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G86" s="15"/>
    </row>
    <row r="87" spans="1:33" ht="24.75" customHeight="1" x14ac:dyDescent="0.2">
      <c r="A87" s="33"/>
      <c r="B87" s="129" t="s">
        <v>187</v>
      </c>
      <c r="C87" s="130"/>
      <c r="D87" s="130"/>
      <c r="E87" s="130"/>
      <c r="F87" s="158"/>
      <c r="G87" s="7">
        <v>4200000</v>
      </c>
      <c r="H87" s="65"/>
      <c r="I87" s="65"/>
      <c r="J87" s="65"/>
      <c r="K87" s="65"/>
      <c r="L87" s="65"/>
      <c r="M87" s="65"/>
      <c r="N87" s="65"/>
      <c r="O87" s="65"/>
      <c r="P87" s="65"/>
      <c r="Q87" s="7"/>
      <c r="R87" s="7"/>
      <c r="S87" s="7"/>
      <c r="T87" s="7"/>
      <c r="U87" s="7"/>
      <c r="V87" s="7">
        <v>4200000</v>
      </c>
      <c r="W87" s="7"/>
      <c r="X87" s="7"/>
      <c r="Y87" s="7"/>
      <c r="Z87" s="7"/>
      <c r="AA87" s="7"/>
      <c r="AB87" s="7"/>
      <c r="AC87" s="7"/>
      <c r="AD87" s="8"/>
      <c r="AE87" s="7"/>
    </row>
    <row r="88" spans="1:33" ht="24.75" customHeight="1" x14ac:dyDescent="0.2">
      <c r="A88" s="33"/>
      <c r="B88" s="1" t="s">
        <v>181</v>
      </c>
      <c r="C88" s="1">
        <v>100</v>
      </c>
      <c r="D88" s="1" t="s">
        <v>80</v>
      </c>
      <c r="E88" s="2">
        <v>42000</v>
      </c>
      <c r="F88" s="3">
        <v>0</v>
      </c>
      <c r="G88" s="8">
        <f>SUM(C88*E88)</f>
        <v>4200000</v>
      </c>
      <c r="H88" s="66"/>
      <c r="I88" s="66"/>
      <c r="J88" s="66"/>
      <c r="K88" s="67"/>
      <c r="L88" s="66"/>
      <c r="M88" s="66"/>
      <c r="N88" s="66"/>
      <c r="O88" s="66"/>
      <c r="P88" s="66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3" ht="24.75" customHeight="1" x14ac:dyDescent="0.2">
      <c r="A89" s="33"/>
      <c r="B89" s="129" t="s">
        <v>188</v>
      </c>
      <c r="C89" s="130"/>
      <c r="D89" s="130"/>
      <c r="E89" s="130"/>
      <c r="F89" s="158"/>
      <c r="G89" s="7">
        <v>690000</v>
      </c>
      <c r="H89" s="65"/>
      <c r="I89" s="65"/>
      <c r="J89" s="65"/>
      <c r="K89" s="65"/>
      <c r="L89" s="65"/>
      <c r="M89" s="65"/>
      <c r="N89" s="65"/>
      <c r="O89" s="65"/>
      <c r="P89" s="65"/>
      <c r="Q89" s="7"/>
      <c r="R89" s="7"/>
      <c r="S89" s="7"/>
      <c r="T89" s="7">
        <v>690000</v>
      </c>
      <c r="U89" s="7"/>
      <c r="V89" s="7"/>
      <c r="W89" s="7"/>
      <c r="X89" s="7"/>
      <c r="Y89" s="7"/>
      <c r="Z89" s="7"/>
      <c r="AA89" s="7"/>
      <c r="AB89" s="7"/>
      <c r="AC89" s="7"/>
      <c r="AD89" s="8"/>
      <c r="AE89" s="7"/>
    </row>
    <row r="90" spans="1:33" ht="24.75" customHeight="1" x14ac:dyDescent="0.2">
      <c r="A90" s="33"/>
      <c r="B90" s="1" t="s">
        <v>196</v>
      </c>
      <c r="C90" s="1" t="s">
        <v>203</v>
      </c>
      <c r="D90" s="1" t="s">
        <v>80</v>
      </c>
      <c r="E90" s="2">
        <v>23000</v>
      </c>
      <c r="F90" s="3">
        <v>0</v>
      </c>
      <c r="G90" s="8">
        <v>690000</v>
      </c>
      <c r="H90" s="66"/>
      <c r="I90" s="66"/>
      <c r="J90" s="66"/>
      <c r="K90" s="67"/>
      <c r="L90" s="66"/>
      <c r="M90" s="66"/>
      <c r="N90" s="66"/>
      <c r="O90" s="66"/>
      <c r="P90" s="66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3" ht="24.75" customHeight="1" x14ac:dyDescent="0.2">
      <c r="A91" s="33"/>
      <c r="B91" s="129" t="s">
        <v>189</v>
      </c>
      <c r="C91" s="130"/>
      <c r="D91" s="130"/>
      <c r="E91" s="130"/>
      <c r="F91" s="158"/>
      <c r="G91" s="7">
        <v>6900000</v>
      </c>
      <c r="H91" s="65"/>
      <c r="I91" s="65"/>
      <c r="J91" s="65">
        <v>690000</v>
      </c>
      <c r="K91" s="65"/>
      <c r="L91" s="65"/>
      <c r="M91" s="65"/>
      <c r="N91" s="65"/>
      <c r="O91" s="65"/>
      <c r="P91" s="65">
        <v>1380000</v>
      </c>
      <c r="Q91" s="7"/>
      <c r="R91" s="7"/>
      <c r="S91" s="7"/>
      <c r="T91" s="7"/>
      <c r="U91" s="7"/>
      <c r="V91" s="7">
        <v>1380000</v>
      </c>
      <c r="W91" s="7"/>
      <c r="X91" s="7">
        <v>1380000</v>
      </c>
      <c r="Y91" s="7"/>
      <c r="Z91" s="7">
        <v>1380000</v>
      </c>
      <c r="AA91" s="7"/>
      <c r="AB91" s="7">
        <v>690000</v>
      </c>
      <c r="AC91" s="7"/>
      <c r="AD91" s="8"/>
      <c r="AE91" s="7"/>
      <c r="AF91" s="15">
        <f>SUM(J91:AB91)</f>
        <v>6900000</v>
      </c>
    </row>
    <row r="92" spans="1:33" ht="24.75" customHeight="1" x14ac:dyDescent="0.2">
      <c r="A92" s="33"/>
      <c r="B92" s="1" t="s">
        <v>196</v>
      </c>
      <c r="C92" s="1" t="s">
        <v>204</v>
      </c>
      <c r="D92" s="1" t="s">
        <v>79</v>
      </c>
      <c r="E92" s="2">
        <v>23000</v>
      </c>
      <c r="F92" s="3">
        <v>0</v>
      </c>
      <c r="G92" s="8">
        <v>6900000</v>
      </c>
      <c r="H92" s="66"/>
      <c r="I92" s="66"/>
      <c r="J92" s="66"/>
      <c r="K92" s="67"/>
      <c r="L92" s="66"/>
      <c r="M92" s="66"/>
      <c r="N92" s="66"/>
      <c r="O92" s="66"/>
      <c r="P92" s="66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3" ht="24.75" customHeight="1" x14ac:dyDescent="0.2">
      <c r="A93" s="33"/>
      <c r="B93" s="129" t="s">
        <v>190</v>
      </c>
      <c r="C93" s="130"/>
      <c r="D93" s="130"/>
      <c r="E93" s="130"/>
      <c r="F93" s="136"/>
      <c r="G93" s="7">
        <v>1380000</v>
      </c>
      <c r="H93" s="65"/>
      <c r="I93" s="65"/>
      <c r="J93" s="65"/>
      <c r="K93" s="65"/>
      <c r="L93" s="65">
        <v>345000</v>
      </c>
      <c r="M93" s="65"/>
      <c r="N93" s="65"/>
      <c r="O93" s="65"/>
      <c r="P93" s="65">
        <v>345000</v>
      </c>
      <c r="Q93" s="7"/>
      <c r="R93" s="7"/>
      <c r="S93" s="8"/>
      <c r="T93" s="7">
        <v>345000</v>
      </c>
      <c r="U93" s="7"/>
      <c r="V93" s="7"/>
      <c r="W93" s="7"/>
      <c r="X93" s="7">
        <v>345000</v>
      </c>
      <c r="Y93" s="7"/>
      <c r="Z93" s="7"/>
      <c r="AA93" s="7"/>
      <c r="AB93" s="7"/>
      <c r="AC93" s="7"/>
      <c r="AD93" s="8"/>
      <c r="AE93" s="7"/>
      <c r="AF93" s="15">
        <f>SUM(H93:AE93)</f>
        <v>1380000</v>
      </c>
    </row>
    <row r="94" spans="1:33" ht="24.75" customHeight="1" x14ac:dyDescent="0.2">
      <c r="A94" s="33"/>
      <c r="B94" s="1" t="s">
        <v>196</v>
      </c>
      <c r="C94" s="4" t="s">
        <v>205</v>
      </c>
      <c r="D94" s="1" t="s">
        <v>81</v>
      </c>
      <c r="E94" s="2">
        <v>23000</v>
      </c>
      <c r="F94" s="3">
        <v>0</v>
      </c>
      <c r="G94" s="8">
        <v>1380000</v>
      </c>
      <c r="H94" s="66"/>
      <c r="I94" s="66"/>
      <c r="J94" s="66"/>
      <c r="K94" s="66"/>
      <c r="L94" s="66"/>
      <c r="M94" s="66"/>
      <c r="N94" s="66"/>
      <c r="O94" s="66"/>
      <c r="P94" s="66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 ht="24.75" customHeight="1" x14ac:dyDescent="0.2">
      <c r="A95" s="33"/>
      <c r="B95" s="129" t="s">
        <v>191</v>
      </c>
      <c r="C95" s="130"/>
      <c r="D95" s="130"/>
      <c r="E95" s="130"/>
      <c r="F95" s="136"/>
      <c r="G95" s="7">
        <v>21804000</v>
      </c>
      <c r="H95" s="65"/>
      <c r="I95" s="65"/>
      <c r="K95" s="65"/>
      <c r="L95" s="65">
        <v>3634000</v>
      </c>
      <c r="M95" s="65"/>
      <c r="N95" s="65">
        <v>3634000</v>
      </c>
      <c r="O95" s="65"/>
      <c r="P95" s="7">
        <v>3634000</v>
      </c>
      <c r="Q95" s="7"/>
      <c r="R95" s="7"/>
      <c r="S95" s="7"/>
      <c r="T95" s="7"/>
      <c r="U95" s="7"/>
      <c r="V95" s="7">
        <v>3634000</v>
      </c>
      <c r="W95" s="7"/>
      <c r="X95" s="7"/>
      <c r="Y95" s="7"/>
      <c r="Z95" s="7">
        <v>3634000</v>
      </c>
      <c r="AA95" s="7"/>
      <c r="AB95" s="7">
        <v>3634000</v>
      </c>
      <c r="AC95" s="7"/>
      <c r="AD95" s="8"/>
      <c r="AE95" s="7"/>
    </row>
    <row r="96" spans="1:33" ht="24.75" customHeight="1" x14ac:dyDescent="0.2">
      <c r="A96" s="33"/>
      <c r="B96" s="1" t="s">
        <v>196</v>
      </c>
      <c r="C96" s="4" t="s">
        <v>82</v>
      </c>
      <c r="D96" s="1" t="s">
        <v>81</v>
      </c>
      <c r="E96" s="2">
        <v>23000</v>
      </c>
      <c r="F96" s="3">
        <v>0</v>
      </c>
      <c r="G96" s="8">
        <v>21804000</v>
      </c>
      <c r="H96" s="66"/>
      <c r="I96" s="66"/>
      <c r="J96" s="66"/>
      <c r="K96" s="66"/>
      <c r="L96" s="66"/>
      <c r="M96" s="66"/>
      <c r="N96" s="66"/>
      <c r="O96" s="66"/>
      <c r="P96" s="66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ht="24.75" customHeight="1" x14ac:dyDescent="0.2">
      <c r="A97" s="33"/>
      <c r="B97" s="129" t="s">
        <v>192</v>
      </c>
      <c r="C97" s="130"/>
      <c r="D97" s="130"/>
      <c r="E97" s="130"/>
      <c r="F97" s="136"/>
      <c r="G97" s="7">
        <v>8280000</v>
      </c>
      <c r="H97" s="65"/>
      <c r="I97" s="65"/>
      <c r="J97" s="65"/>
      <c r="K97" s="65"/>
      <c r="L97" s="65"/>
      <c r="M97" s="65"/>
      <c r="N97" s="65">
        <v>2070000</v>
      </c>
      <c r="O97" s="65"/>
      <c r="P97" s="65"/>
      <c r="Q97" s="7"/>
      <c r="R97" s="7"/>
      <c r="S97" s="7"/>
      <c r="T97" s="7"/>
      <c r="U97" s="7"/>
      <c r="V97" s="7">
        <v>2070000</v>
      </c>
      <c r="W97" s="7"/>
      <c r="X97" s="7"/>
      <c r="Y97" s="7"/>
      <c r="Z97" s="7">
        <v>2070000</v>
      </c>
      <c r="AA97" s="7"/>
      <c r="AB97" s="7">
        <v>2070000</v>
      </c>
      <c r="AC97" s="7"/>
      <c r="AD97" s="8"/>
      <c r="AE97" s="7"/>
    </row>
    <row r="98" spans="1:31" ht="24.75" customHeight="1" x14ac:dyDescent="0.2">
      <c r="A98" s="33"/>
      <c r="B98" s="1" t="s">
        <v>196</v>
      </c>
      <c r="C98" s="4" t="s">
        <v>206</v>
      </c>
      <c r="D98" s="1" t="s">
        <v>207</v>
      </c>
      <c r="E98" s="2">
        <v>23000</v>
      </c>
      <c r="F98" s="3">
        <v>0</v>
      </c>
      <c r="G98" s="8">
        <v>8280000</v>
      </c>
      <c r="H98" s="66"/>
      <c r="I98" s="66"/>
      <c r="J98" s="66"/>
      <c r="K98" s="66"/>
      <c r="L98" s="66"/>
      <c r="M98" s="66"/>
      <c r="N98" s="66"/>
      <c r="O98" s="66"/>
      <c r="P98" s="66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ht="24.75" customHeight="1" x14ac:dyDescent="0.2">
      <c r="A99" s="33"/>
      <c r="B99" s="129" t="s">
        <v>193</v>
      </c>
      <c r="C99" s="130"/>
      <c r="D99" s="130"/>
      <c r="E99" s="130"/>
      <c r="F99" s="136"/>
      <c r="G99" s="7">
        <v>460000</v>
      </c>
      <c r="H99" s="65"/>
      <c r="I99" s="65"/>
      <c r="J99" s="65"/>
      <c r="K99" s="65"/>
      <c r="L99" s="65"/>
      <c r="M99" s="65"/>
      <c r="N99" s="65"/>
      <c r="O99" s="65"/>
      <c r="P99" s="65"/>
      <c r="Q99" s="7"/>
      <c r="R99" s="7"/>
      <c r="S99" s="7"/>
      <c r="T99" s="7">
        <v>460000</v>
      </c>
      <c r="U99" s="7"/>
      <c r="V99" s="7"/>
      <c r="W99" s="7"/>
      <c r="X99" s="7"/>
      <c r="Y99" s="7"/>
      <c r="AA99" s="7"/>
      <c r="AB99" s="7"/>
      <c r="AC99" s="7"/>
      <c r="AD99" s="8"/>
      <c r="AE99" s="7"/>
    </row>
    <row r="100" spans="1:31" ht="24.75" customHeight="1" x14ac:dyDescent="0.2">
      <c r="A100" s="33"/>
      <c r="B100" s="1" t="s">
        <v>196</v>
      </c>
      <c r="C100" s="1" t="s">
        <v>83</v>
      </c>
      <c r="D100" s="1" t="s">
        <v>207</v>
      </c>
      <c r="E100" s="2">
        <v>23000</v>
      </c>
      <c r="F100" s="3">
        <v>0</v>
      </c>
      <c r="G100" s="8">
        <v>460000</v>
      </c>
      <c r="H100" s="66"/>
      <c r="I100" s="66"/>
      <c r="J100" s="66"/>
      <c r="K100" s="66"/>
      <c r="L100" s="66"/>
      <c r="M100" s="66"/>
      <c r="N100" s="66"/>
      <c r="O100" s="66"/>
      <c r="P100" s="66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ht="24.75" customHeight="1" x14ac:dyDescent="0.2">
      <c r="A101" s="33"/>
      <c r="B101" s="129" t="s">
        <v>194</v>
      </c>
      <c r="C101" s="130"/>
      <c r="D101" s="130"/>
      <c r="E101" s="130"/>
      <c r="F101" s="136"/>
      <c r="G101" s="7">
        <v>1300000</v>
      </c>
      <c r="H101" s="65"/>
      <c r="I101" s="65"/>
      <c r="J101" s="65">
        <v>1300000</v>
      </c>
      <c r="K101" s="65"/>
      <c r="L101" s="65"/>
      <c r="M101" s="65"/>
      <c r="N101" s="65"/>
      <c r="O101" s="65"/>
      <c r="P101" s="65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8"/>
      <c r="AE101" s="7"/>
    </row>
    <row r="102" spans="1:31" ht="24.75" customHeight="1" x14ac:dyDescent="0.2">
      <c r="A102" s="33"/>
      <c r="B102" s="26" t="s">
        <v>195</v>
      </c>
      <c r="C102" s="27">
        <v>20</v>
      </c>
      <c r="D102" s="26" t="s">
        <v>80</v>
      </c>
      <c r="E102" s="28">
        <v>42000</v>
      </c>
      <c r="F102" s="73">
        <v>0</v>
      </c>
      <c r="G102" s="8">
        <v>840000</v>
      </c>
      <c r="H102" s="66"/>
      <c r="I102" s="66"/>
      <c r="J102" s="65"/>
      <c r="K102" s="66"/>
      <c r="L102" s="66"/>
      <c r="M102" s="66"/>
      <c r="N102" s="66"/>
      <c r="O102" s="66"/>
      <c r="P102" s="66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ht="24.75" customHeight="1" x14ac:dyDescent="0.2">
      <c r="A103" s="72"/>
      <c r="B103" s="74" t="s">
        <v>196</v>
      </c>
      <c r="C103" s="75">
        <v>20</v>
      </c>
      <c r="D103" s="75" t="s">
        <v>80</v>
      </c>
      <c r="E103" s="28">
        <v>23000</v>
      </c>
      <c r="F103" s="73">
        <v>0</v>
      </c>
      <c r="G103" s="8">
        <v>460000</v>
      </c>
      <c r="H103" s="65"/>
      <c r="I103" s="65"/>
      <c r="J103" s="65"/>
      <c r="K103" s="65"/>
      <c r="L103" s="65"/>
      <c r="M103" s="65"/>
      <c r="N103" s="65"/>
      <c r="O103" s="65"/>
      <c r="P103" s="65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8"/>
      <c r="AE103" s="7"/>
    </row>
    <row r="104" spans="1:31" ht="24.75" customHeight="1" x14ac:dyDescent="0.2">
      <c r="A104" s="33"/>
      <c r="B104" s="159" t="s">
        <v>197</v>
      </c>
      <c r="C104" s="160"/>
      <c r="D104" s="160"/>
      <c r="E104" s="160"/>
      <c r="F104" s="161"/>
      <c r="G104" s="7">
        <v>6900000</v>
      </c>
      <c r="H104" s="66"/>
      <c r="I104" s="66"/>
      <c r="J104" s="65">
        <v>1725000</v>
      </c>
      <c r="K104" s="66"/>
      <c r="L104" s="66"/>
      <c r="M104" s="66"/>
      <c r="N104" s="66"/>
      <c r="O104" s="66"/>
      <c r="P104" s="66"/>
      <c r="Q104" s="8"/>
      <c r="R104" s="7">
        <v>1725000</v>
      </c>
      <c r="S104" s="8"/>
      <c r="T104" s="8"/>
      <c r="U104" s="8"/>
      <c r="V104" s="8"/>
      <c r="W104" s="8"/>
      <c r="X104" s="7">
        <v>1725000</v>
      </c>
      <c r="Y104" s="8"/>
      <c r="Z104" s="8"/>
      <c r="AA104" s="8"/>
      <c r="AB104" s="7">
        <v>1725000</v>
      </c>
      <c r="AC104" s="8"/>
      <c r="AD104" s="8"/>
      <c r="AE104" s="8"/>
    </row>
    <row r="105" spans="1:31" ht="24.75" customHeight="1" x14ac:dyDescent="0.2">
      <c r="A105" s="72"/>
      <c r="B105" s="74" t="s">
        <v>196</v>
      </c>
      <c r="C105" s="75" t="s">
        <v>208</v>
      </c>
      <c r="D105" s="75" t="s">
        <v>81</v>
      </c>
      <c r="E105" s="76">
        <v>23000</v>
      </c>
      <c r="F105" s="77">
        <v>0</v>
      </c>
      <c r="G105" s="8">
        <v>6900000</v>
      </c>
      <c r="H105" s="65"/>
      <c r="I105" s="65"/>
      <c r="J105" s="65"/>
      <c r="K105" s="65"/>
      <c r="L105" s="65"/>
      <c r="M105" s="65"/>
      <c r="N105" s="65"/>
      <c r="O105" s="65"/>
      <c r="P105" s="65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8"/>
      <c r="AE105" s="7"/>
    </row>
    <row r="106" spans="1:31" ht="24.75" customHeight="1" x14ac:dyDescent="0.2">
      <c r="A106" s="33"/>
      <c r="B106" s="133" t="s">
        <v>198</v>
      </c>
      <c r="C106" s="134"/>
      <c r="D106" s="134"/>
      <c r="E106" s="134"/>
      <c r="F106" s="135"/>
      <c r="G106" s="7">
        <v>4600000</v>
      </c>
      <c r="H106" s="66"/>
      <c r="I106" s="66"/>
      <c r="J106" s="66"/>
      <c r="K106" s="66"/>
      <c r="L106" s="66"/>
      <c r="M106" s="66"/>
      <c r="N106" s="65">
        <v>1150000</v>
      </c>
      <c r="O106" s="66"/>
      <c r="P106" s="66"/>
      <c r="Q106" s="8"/>
      <c r="R106" s="7">
        <v>1150000</v>
      </c>
      <c r="S106" s="8"/>
      <c r="T106" s="8"/>
      <c r="U106" s="8"/>
      <c r="V106" s="7">
        <v>1150000</v>
      </c>
      <c r="W106" s="8"/>
      <c r="X106" s="8"/>
      <c r="Y106" s="8"/>
      <c r="Z106" s="7">
        <v>1150000</v>
      </c>
      <c r="AA106" s="8"/>
      <c r="AB106" s="8"/>
      <c r="AC106" s="8"/>
      <c r="AD106" s="8"/>
      <c r="AE106" s="8"/>
    </row>
    <row r="107" spans="1:31" ht="24.75" customHeight="1" x14ac:dyDescent="0.2">
      <c r="A107" s="72"/>
      <c r="B107" s="75" t="s">
        <v>196</v>
      </c>
      <c r="C107" s="75" t="s">
        <v>209</v>
      </c>
      <c r="D107" s="75" t="s">
        <v>79</v>
      </c>
      <c r="E107" s="76">
        <v>23000</v>
      </c>
      <c r="F107" s="77">
        <v>0</v>
      </c>
      <c r="G107" s="8">
        <v>4600000</v>
      </c>
      <c r="H107" s="65"/>
      <c r="I107" s="65"/>
      <c r="J107" s="65"/>
      <c r="K107" s="65"/>
      <c r="L107" s="65"/>
      <c r="M107" s="65"/>
      <c r="N107" s="65"/>
      <c r="O107" s="65"/>
      <c r="P107" s="65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8"/>
      <c r="AE107" s="7"/>
    </row>
    <row r="108" spans="1:31" ht="24.75" customHeight="1" x14ac:dyDescent="0.2">
      <c r="A108" s="33"/>
      <c r="B108" s="133" t="s">
        <v>199</v>
      </c>
      <c r="C108" s="134"/>
      <c r="D108" s="134"/>
      <c r="E108" s="134"/>
      <c r="F108" s="135"/>
      <c r="G108" s="7">
        <v>5460000</v>
      </c>
      <c r="H108" s="66"/>
      <c r="I108" s="66"/>
      <c r="J108" s="66"/>
      <c r="K108" s="66"/>
      <c r="M108" s="66"/>
      <c r="N108" s="65">
        <v>5460000</v>
      </c>
      <c r="O108" s="66"/>
      <c r="P108" s="66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ht="24.75" customHeight="1" x14ac:dyDescent="0.2">
      <c r="A109" s="72"/>
      <c r="B109" s="74" t="s">
        <v>195</v>
      </c>
      <c r="C109" s="75">
        <v>130</v>
      </c>
      <c r="D109" s="75" t="s">
        <v>80</v>
      </c>
      <c r="E109" s="76">
        <v>42000</v>
      </c>
      <c r="F109" s="77">
        <v>0</v>
      </c>
      <c r="G109" s="8">
        <v>5460000</v>
      </c>
      <c r="H109" s="65"/>
      <c r="I109" s="65"/>
      <c r="J109" s="65"/>
      <c r="K109" s="65"/>
      <c r="L109" s="65"/>
      <c r="M109" s="65"/>
      <c r="N109" s="65"/>
      <c r="O109" s="65"/>
      <c r="P109" s="65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8"/>
      <c r="AE109" s="7"/>
    </row>
    <row r="110" spans="1:31" ht="24.75" customHeight="1" x14ac:dyDescent="0.2">
      <c r="A110" s="33"/>
      <c r="B110" s="133" t="s">
        <v>200</v>
      </c>
      <c r="C110" s="134"/>
      <c r="D110" s="134"/>
      <c r="E110" s="134"/>
      <c r="F110" s="135"/>
      <c r="G110" s="7">
        <f>SUM(G111:G112)</f>
        <v>3900000</v>
      </c>
      <c r="H110" s="66"/>
      <c r="I110" s="66"/>
      <c r="J110" s="66"/>
      <c r="K110" s="66"/>
      <c r="M110" s="66"/>
      <c r="N110" s="117">
        <v>1950000</v>
      </c>
      <c r="O110" s="66"/>
      <c r="P110" s="66"/>
      <c r="Q110" s="8"/>
      <c r="R110" s="8"/>
      <c r="S110" s="8"/>
      <c r="T110" s="8"/>
      <c r="U110" s="8"/>
      <c r="W110" s="8"/>
      <c r="X110" s="116">
        <v>1950000</v>
      </c>
      <c r="Y110" s="8"/>
      <c r="Z110" s="8"/>
      <c r="AA110" s="8"/>
      <c r="AB110" s="8"/>
      <c r="AC110" s="8"/>
      <c r="AD110" s="8"/>
      <c r="AE110" s="8"/>
    </row>
    <row r="111" spans="1:31" ht="24.75" customHeight="1" x14ac:dyDescent="0.2">
      <c r="A111" s="72"/>
      <c r="B111" s="74" t="s">
        <v>195</v>
      </c>
      <c r="C111" s="75" t="s">
        <v>210</v>
      </c>
      <c r="D111" s="75" t="s">
        <v>211</v>
      </c>
      <c r="E111" s="76">
        <v>42000</v>
      </c>
      <c r="F111" s="77">
        <v>0</v>
      </c>
      <c r="G111" s="8">
        <v>2520000</v>
      </c>
      <c r="H111" s="65"/>
      <c r="I111" s="65"/>
      <c r="J111" s="65"/>
      <c r="K111" s="65"/>
      <c r="L111" s="65"/>
      <c r="M111" s="65"/>
      <c r="N111" s="65"/>
      <c r="O111" s="65"/>
      <c r="P111" s="65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8"/>
      <c r="AE111" s="7"/>
    </row>
    <row r="112" spans="1:31" ht="24.75" customHeight="1" x14ac:dyDescent="0.2">
      <c r="A112" s="33"/>
      <c r="B112" s="17" t="s">
        <v>196</v>
      </c>
      <c r="C112" s="17" t="s">
        <v>210</v>
      </c>
      <c r="D112" s="17" t="s">
        <v>80</v>
      </c>
      <c r="E112" s="18">
        <v>23000</v>
      </c>
      <c r="F112" s="19">
        <v>0</v>
      </c>
      <c r="G112" s="8">
        <v>1380000</v>
      </c>
      <c r="H112" s="66"/>
      <c r="I112" s="66"/>
      <c r="J112" s="66"/>
      <c r="K112" s="66"/>
      <c r="L112" s="66"/>
      <c r="M112" s="66"/>
      <c r="N112" s="65"/>
      <c r="O112" s="66"/>
      <c r="P112" s="66"/>
      <c r="Q112" s="8"/>
      <c r="R112" s="8"/>
      <c r="S112" s="8"/>
      <c r="T112" s="8"/>
      <c r="U112" s="8"/>
      <c r="V112" s="8"/>
      <c r="W112" s="8"/>
      <c r="X112" s="7"/>
      <c r="Y112" s="8"/>
      <c r="Z112" s="8"/>
      <c r="AA112" s="8"/>
      <c r="AB112" s="8"/>
      <c r="AC112" s="8"/>
      <c r="AD112" s="8"/>
      <c r="AE112" s="8"/>
    </row>
    <row r="113" spans="1:33" ht="24.75" customHeight="1" x14ac:dyDescent="0.2">
      <c r="A113" s="33"/>
      <c r="B113" s="129" t="s">
        <v>201</v>
      </c>
      <c r="C113" s="130"/>
      <c r="D113" s="130"/>
      <c r="E113" s="130"/>
      <c r="F113" s="136"/>
      <c r="G113" s="7">
        <v>7452000</v>
      </c>
      <c r="H113" s="65"/>
      <c r="I113" s="65"/>
      <c r="J113" s="65"/>
      <c r="K113" s="65"/>
      <c r="L113" s="65">
        <v>1863000</v>
      </c>
      <c r="M113" s="65"/>
      <c r="N113" s="65"/>
      <c r="O113" s="65"/>
      <c r="Q113" s="7"/>
      <c r="R113" s="65">
        <v>1863000</v>
      </c>
      <c r="S113" s="7"/>
      <c r="U113" s="7"/>
      <c r="V113" s="7"/>
      <c r="W113" s="7"/>
      <c r="X113" s="7">
        <v>1863000</v>
      </c>
      <c r="Y113" s="7"/>
      <c r="Z113" s="7"/>
      <c r="AA113" s="7"/>
      <c r="AB113" s="7"/>
      <c r="AC113" s="7"/>
      <c r="AD113" s="7">
        <v>1863000</v>
      </c>
      <c r="AE113" s="7"/>
    </row>
    <row r="114" spans="1:33" ht="24.75" customHeight="1" x14ac:dyDescent="0.2">
      <c r="A114" s="33"/>
      <c r="B114" s="1" t="s">
        <v>202</v>
      </c>
      <c r="C114" s="4" t="s">
        <v>212</v>
      </c>
      <c r="D114" s="1" t="s">
        <v>148</v>
      </c>
      <c r="E114" s="2">
        <v>23000</v>
      </c>
      <c r="F114" s="3">
        <v>0</v>
      </c>
      <c r="G114" s="8">
        <v>7452000</v>
      </c>
      <c r="H114" s="66"/>
      <c r="I114" s="66"/>
      <c r="J114" s="66"/>
      <c r="K114" s="66"/>
      <c r="L114" s="68"/>
      <c r="M114" s="66"/>
      <c r="N114" s="66"/>
      <c r="O114" s="66"/>
      <c r="P114" s="6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3" ht="24.75" customHeight="1" x14ac:dyDescent="0.2">
      <c r="A115" s="24" t="s">
        <v>84</v>
      </c>
      <c r="B115" s="129" t="s">
        <v>85</v>
      </c>
      <c r="C115" s="130"/>
      <c r="D115" s="130"/>
      <c r="E115" s="130"/>
      <c r="F115" s="136"/>
      <c r="G115" s="7">
        <v>13189700</v>
      </c>
      <c r="H115" s="7"/>
      <c r="I115" s="7"/>
      <c r="J115" s="7">
        <v>2220000</v>
      </c>
      <c r="K115" s="7"/>
      <c r="L115" s="7">
        <v>1110000</v>
      </c>
      <c r="M115" s="7"/>
      <c r="N115" s="7">
        <v>1110000</v>
      </c>
      <c r="O115" s="7"/>
      <c r="P115" s="7">
        <v>1110000</v>
      </c>
      <c r="Q115" s="7"/>
      <c r="R115" s="7">
        <v>1110000</v>
      </c>
      <c r="S115" s="7"/>
      <c r="T115" s="7">
        <v>1110000</v>
      </c>
      <c r="U115" s="7"/>
      <c r="V115" s="7">
        <v>1110000</v>
      </c>
      <c r="W115" s="7"/>
      <c r="X115" s="7">
        <v>1110000</v>
      </c>
      <c r="Y115" s="7"/>
      <c r="Z115" s="7">
        <v>1110000</v>
      </c>
      <c r="AA115" s="7"/>
      <c r="AB115" s="7">
        <v>1110000</v>
      </c>
      <c r="AC115" s="7"/>
      <c r="AD115" s="7">
        <v>979700</v>
      </c>
      <c r="AE115" s="7"/>
      <c r="AF115" s="15">
        <f>SUM(I115:AE115)</f>
        <v>13189700</v>
      </c>
    </row>
    <row r="116" spans="1:33" ht="24.75" customHeight="1" x14ac:dyDescent="0.2">
      <c r="A116" s="33"/>
      <c r="B116" s="129" t="s">
        <v>86</v>
      </c>
      <c r="C116" s="140"/>
      <c r="D116" s="140"/>
      <c r="E116" s="140"/>
      <c r="F116" s="157"/>
      <c r="G116" s="7">
        <v>13189700</v>
      </c>
      <c r="H116" s="7"/>
      <c r="I116" s="7"/>
      <c r="J116" s="7"/>
      <c r="K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8"/>
      <c r="AE116" s="7"/>
    </row>
    <row r="117" spans="1:33" ht="24.75" customHeight="1" x14ac:dyDescent="0.2">
      <c r="A117" s="33"/>
      <c r="B117" s="71" t="s">
        <v>196</v>
      </c>
      <c r="C117" s="75" t="s">
        <v>215</v>
      </c>
      <c r="D117" s="75" t="s">
        <v>217</v>
      </c>
      <c r="E117" s="79">
        <v>23000</v>
      </c>
      <c r="F117" s="77">
        <v>0</v>
      </c>
      <c r="G117" s="8">
        <v>10498000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8"/>
      <c r="AE117" s="7"/>
    </row>
    <row r="118" spans="1:33" ht="24.75" customHeight="1" x14ac:dyDescent="0.2">
      <c r="A118" s="33"/>
      <c r="B118" s="71" t="s">
        <v>213</v>
      </c>
      <c r="C118" s="75" t="s">
        <v>216</v>
      </c>
      <c r="D118" s="75" t="s">
        <v>33</v>
      </c>
      <c r="E118" s="2">
        <v>43800</v>
      </c>
      <c r="F118" s="19">
        <v>0</v>
      </c>
      <c r="G118" s="8">
        <v>2628000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8"/>
      <c r="AE118" s="7"/>
    </row>
    <row r="119" spans="1:33" ht="24.75" customHeight="1" x14ac:dyDescent="0.2">
      <c r="A119" s="33"/>
      <c r="B119" s="1" t="s">
        <v>214</v>
      </c>
      <c r="C119" s="17">
        <v>1</v>
      </c>
      <c r="D119" s="75" t="s">
        <v>33</v>
      </c>
      <c r="E119" s="18">
        <v>73700</v>
      </c>
      <c r="F119" s="19">
        <v>0</v>
      </c>
      <c r="G119" s="8">
        <v>73700</v>
      </c>
      <c r="H119" s="66"/>
      <c r="I119" s="66"/>
      <c r="J119" s="66"/>
      <c r="K119" s="66"/>
      <c r="L119" s="66"/>
      <c r="M119" s="66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3" ht="24.75" customHeight="1" x14ac:dyDescent="0.2">
      <c r="A120" s="24" t="s">
        <v>218</v>
      </c>
      <c r="B120" s="80" t="s">
        <v>219</v>
      </c>
      <c r="C120" s="81"/>
      <c r="D120" s="81"/>
      <c r="E120" s="82"/>
      <c r="F120" s="83"/>
      <c r="G120" s="7">
        <v>19800000</v>
      </c>
      <c r="H120" s="66"/>
      <c r="I120" s="66"/>
      <c r="J120" s="65">
        <v>3300000</v>
      </c>
      <c r="K120" s="66"/>
      <c r="L120" s="65">
        <v>1650000</v>
      </c>
      <c r="M120" s="66"/>
      <c r="N120" s="65">
        <v>1650000</v>
      </c>
      <c r="O120" s="8"/>
      <c r="P120" s="65">
        <v>1650000</v>
      </c>
      <c r="Q120" s="8"/>
      <c r="R120" s="65">
        <v>1650000</v>
      </c>
      <c r="S120" s="7"/>
      <c r="T120" s="65">
        <v>1650000</v>
      </c>
      <c r="U120" s="7"/>
      <c r="V120" s="65">
        <v>1650000</v>
      </c>
      <c r="W120" s="7"/>
      <c r="X120" s="65">
        <v>1650000</v>
      </c>
      <c r="Y120" s="8"/>
      <c r="Z120" s="65">
        <v>1650000</v>
      </c>
      <c r="AA120" s="7"/>
      <c r="AB120" s="65">
        <v>1650000</v>
      </c>
      <c r="AC120" s="7"/>
      <c r="AD120" s="65">
        <v>1650000</v>
      </c>
      <c r="AE120" s="8"/>
      <c r="AF120" s="66">
        <f>SUM(J120:AD120)</f>
        <v>19800000</v>
      </c>
    </row>
    <row r="121" spans="1:33" ht="24.75" customHeight="1" x14ac:dyDescent="0.2">
      <c r="A121" s="24"/>
      <c r="B121" s="154" t="s">
        <v>220</v>
      </c>
      <c r="C121" s="155"/>
      <c r="D121" s="155"/>
      <c r="E121" s="155"/>
      <c r="F121" s="156"/>
      <c r="G121" s="7"/>
      <c r="H121" s="66"/>
      <c r="I121" s="66"/>
      <c r="J121" s="66"/>
      <c r="K121" s="66"/>
      <c r="L121" s="66"/>
      <c r="M121" s="66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3" ht="24.75" customHeight="1" x14ac:dyDescent="0.2">
      <c r="A122" s="24"/>
      <c r="B122" s="71" t="s">
        <v>221</v>
      </c>
      <c r="C122" s="74" t="s">
        <v>222</v>
      </c>
      <c r="D122" s="74" t="s">
        <v>223</v>
      </c>
      <c r="E122" s="76">
        <v>5000</v>
      </c>
      <c r="F122" s="77">
        <v>0</v>
      </c>
      <c r="G122" s="8">
        <v>19800000</v>
      </c>
      <c r="H122" s="66"/>
      <c r="I122" s="66"/>
      <c r="J122" s="66"/>
      <c r="K122" s="66"/>
      <c r="L122" s="66"/>
      <c r="M122" s="66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3" ht="24.75" customHeight="1" x14ac:dyDescent="0.2">
      <c r="A123" s="24" t="s">
        <v>87</v>
      </c>
      <c r="B123" s="129" t="s">
        <v>88</v>
      </c>
      <c r="C123" s="144"/>
      <c r="D123" s="144"/>
      <c r="E123" s="144"/>
      <c r="F123" s="151"/>
      <c r="G123" s="7">
        <f>SUM(G124,G126,G128,G130,G132,G135)</f>
        <v>22298000</v>
      </c>
      <c r="H123" s="65"/>
      <c r="I123" s="65"/>
      <c r="J123" s="65"/>
      <c r="K123" s="65"/>
      <c r="L123" s="65"/>
      <c r="M123" s="65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3" ht="24.75" customHeight="1" x14ac:dyDescent="0.2">
      <c r="A124" s="33"/>
      <c r="B124" s="129" t="s">
        <v>89</v>
      </c>
      <c r="C124" s="130"/>
      <c r="D124" s="130"/>
      <c r="E124" s="130"/>
      <c r="F124" s="136"/>
      <c r="G124" s="7">
        <v>7038000</v>
      </c>
      <c r="H124" s="7"/>
      <c r="I124" s="7"/>
      <c r="J124" s="7">
        <v>7038000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8"/>
      <c r="AE124" s="7"/>
    </row>
    <row r="125" spans="1:33" ht="37.5" customHeight="1" x14ac:dyDescent="0.2">
      <c r="A125" s="33"/>
      <c r="B125" s="1" t="s">
        <v>224</v>
      </c>
      <c r="C125" s="37" t="s">
        <v>225</v>
      </c>
      <c r="D125" s="1" t="s">
        <v>90</v>
      </c>
      <c r="E125" s="2">
        <v>900000</v>
      </c>
      <c r="F125" s="3">
        <v>0</v>
      </c>
      <c r="G125" s="8">
        <v>7038000</v>
      </c>
      <c r="H125" s="8"/>
      <c r="I125" s="8"/>
      <c r="J125" s="8"/>
      <c r="K125" s="8"/>
      <c r="L125" s="66"/>
      <c r="M125" s="6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15"/>
      <c r="AG125" s="15"/>
    </row>
    <row r="126" spans="1:33" ht="24.75" customHeight="1" x14ac:dyDescent="0.2">
      <c r="A126" s="33"/>
      <c r="B126" s="129" t="s">
        <v>91</v>
      </c>
      <c r="C126" s="130"/>
      <c r="D126" s="130"/>
      <c r="E126" s="130"/>
      <c r="F126" s="136"/>
      <c r="G126" s="7">
        <v>2295000</v>
      </c>
      <c r="H126" s="7"/>
      <c r="I126" s="7"/>
      <c r="J126" s="7">
        <v>2295000</v>
      </c>
      <c r="K126" s="7"/>
      <c r="L126" s="65"/>
      <c r="M126" s="65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8"/>
      <c r="AE126" s="7"/>
    </row>
    <row r="127" spans="1:33" ht="38.25" customHeight="1" x14ac:dyDescent="0.2">
      <c r="A127" s="33"/>
      <c r="B127" s="1" t="s">
        <v>224</v>
      </c>
      <c r="C127" s="4" t="s">
        <v>226</v>
      </c>
      <c r="D127" s="1" t="s">
        <v>90</v>
      </c>
      <c r="E127" s="2">
        <v>900000</v>
      </c>
      <c r="F127" s="3">
        <v>0</v>
      </c>
      <c r="G127" s="8">
        <v>2295000</v>
      </c>
      <c r="H127" s="8"/>
      <c r="I127" s="8"/>
      <c r="J127" s="8"/>
      <c r="K127" s="8"/>
      <c r="L127" s="66"/>
      <c r="M127" s="66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15"/>
    </row>
    <row r="128" spans="1:33" ht="24.75" customHeight="1" x14ac:dyDescent="0.2">
      <c r="A128" s="33"/>
      <c r="B128" s="129" t="s">
        <v>230</v>
      </c>
      <c r="C128" s="130"/>
      <c r="D128" s="130"/>
      <c r="E128" s="130"/>
      <c r="F128" s="136"/>
      <c r="G128" s="7">
        <v>459000</v>
      </c>
      <c r="H128" s="7"/>
      <c r="I128" s="7"/>
      <c r="J128" s="7">
        <v>459000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8"/>
      <c r="AE128" s="7"/>
    </row>
    <row r="129" spans="1:31" ht="33.75" customHeight="1" x14ac:dyDescent="0.2">
      <c r="A129" s="33"/>
      <c r="B129" s="1" t="s">
        <v>224</v>
      </c>
      <c r="C129" s="1" t="s">
        <v>227</v>
      </c>
      <c r="D129" s="1" t="s">
        <v>228</v>
      </c>
      <c r="E129" s="2">
        <v>900000</v>
      </c>
      <c r="F129" s="3">
        <v>0</v>
      </c>
      <c r="G129" s="8">
        <v>459000</v>
      </c>
      <c r="H129" s="8"/>
      <c r="I129" s="8"/>
      <c r="J129" s="66"/>
      <c r="K129" s="66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ht="24.75" customHeight="1" x14ac:dyDescent="0.2">
      <c r="A130" s="33"/>
      <c r="B130" s="129" t="s">
        <v>229</v>
      </c>
      <c r="C130" s="130"/>
      <c r="D130" s="130"/>
      <c r="E130" s="130"/>
      <c r="F130" s="136"/>
      <c r="G130" s="7">
        <v>306000</v>
      </c>
      <c r="H130" s="7"/>
      <c r="I130" s="7"/>
      <c r="J130" s="65">
        <v>306000</v>
      </c>
      <c r="K130" s="65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8"/>
      <c r="AE130" s="7"/>
    </row>
    <row r="131" spans="1:31" ht="43.5" customHeight="1" x14ac:dyDescent="0.2">
      <c r="A131" s="33"/>
      <c r="B131" s="1" t="s">
        <v>224</v>
      </c>
      <c r="C131" s="4">
        <v>1</v>
      </c>
      <c r="D131" s="1" t="s">
        <v>90</v>
      </c>
      <c r="E131" s="2">
        <v>900000</v>
      </c>
      <c r="F131" s="3">
        <v>0</v>
      </c>
      <c r="G131" s="8">
        <v>306000</v>
      </c>
      <c r="H131" s="8"/>
      <c r="I131" s="8"/>
      <c r="J131" s="66"/>
      <c r="K131" s="66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24.75" customHeight="1" x14ac:dyDescent="0.2">
      <c r="A132" s="33"/>
      <c r="B132" s="129" t="s">
        <v>231</v>
      </c>
      <c r="C132" s="152"/>
      <c r="D132" s="152"/>
      <c r="E132" s="152"/>
      <c r="F132" s="153"/>
      <c r="G132" s="7">
        <v>5400000</v>
      </c>
      <c r="H132" s="7"/>
      <c r="I132" s="7"/>
      <c r="J132" s="65"/>
      <c r="K132" s="65"/>
      <c r="L132" s="7"/>
      <c r="M132" s="7"/>
      <c r="O132" s="7"/>
      <c r="P132" s="7"/>
      <c r="Q132" s="7"/>
      <c r="R132" s="7"/>
      <c r="S132" s="7"/>
      <c r="T132" s="7"/>
      <c r="U132" s="7"/>
      <c r="V132" s="7"/>
      <c r="W132" s="7"/>
      <c r="X132" s="7">
        <v>2700000</v>
      </c>
      <c r="Y132" s="7"/>
      <c r="Z132" s="7"/>
      <c r="AA132" s="7"/>
      <c r="AB132" s="7"/>
      <c r="AC132" s="7"/>
      <c r="AD132" s="8"/>
      <c r="AE132" s="7"/>
    </row>
    <row r="133" spans="1:31" ht="24.75" customHeight="1" x14ac:dyDescent="0.2">
      <c r="A133" s="33"/>
      <c r="B133" s="129" t="s">
        <v>232</v>
      </c>
      <c r="C133" s="130"/>
      <c r="D133" s="130"/>
      <c r="E133" s="130"/>
      <c r="F133" s="136"/>
      <c r="G133" s="7">
        <v>5400000</v>
      </c>
      <c r="H133" s="7"/>
      <c r="I133" s="7"/>
      <c r="J133" s="65"/>
      <c r="K133" s="65"/>
      <c r="L133" s="7"/>
      <c r="M133" s="7"/>
      <c r="N133" s="7">
        <v>2700000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8"/>
      <c r="AE133" s="7"/>
    </row>
    <row r="134" spans="1:31" ht="60" customHeight="1" x14ac:dyDescent="0.2">
      <c r="A134" s="33"/>
      <c r="B134" s="1" t="s">
        <v>224</v>
      </c>
      <c r="C134" s="1" t="s">
        <v>233</v>
      </c>
      <c r="D134" s="1" t="s">
        <v>148</v>
      </c>
      <c r="E134" s="2">
        <v>900000</v>
      </c>
      <c r="F134" s="3">
        <v>0</v>
      </c>
      <c r="G134" s="8">
        <v>5400000</v>
      </c>
      <c r="H134" s="8"/>
      <c r="I134" s="8"/>
      <c r="J134" s="66"/>
      <c r="K134" s="66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ht="24" customHeight="1" x14ac:dyDescent="0.2">
      <c r="A135" s="33"/>
      <c r="B135" s="54" t="s">
        <v>234</v>
      </c>
      <c r="C135" s="55"/>
      <c r="D135" s="55"/>
      <c r="E135" s="55"/>
      <c r="F135" s="56"/>
      <c r="G135" s="7">
        <v>6800000</v>
      </c>
      <c r="H135" s="8"/>
      <c r="I135" s="8"/>
      <c r="J135" s="66"/>
      <c r="K135" s="66"/>
      <c r="L135" s="8"/>
      <c r="M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ht="24" customHeight="1" x14ac:dyDescent="0.2">
      <c r="A136" s="33"/>
      <c r="B136" s="54" t="s">
        <v>235</v>
      </c>
      <c r="C136" s="87"/>
      <c r="D136" s="87"/>
      <c r="E136" s="88"/>
      <c r="F136" s="89"/>
      <c r="G136" s="7">
        <v>6800000</v>
      </c>
      <c r="H136" s="8"/>
      <c r="I136" s="8"/>
      <c r="J136" s="66"/>
      <c r="K136" s="66"/>
      <c r="M136" s="8"/>
      <c r="N136" s="7">
        <v>6800000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ht="40.5" customHeight="1" x14ac:dyDescent="0.2">
      <c r="A137" s="33"/>
      <c r="B137" s="71" t="s">
        <v>236</v>
      </c>
      <c r="C137" s="91" t="s">
        <v>237</v>
      </c>
      <c r="D137" s="92" t="s">
        <v>238</v>
      </c>
      <c r="E137" s="28">
        <v>1400000</v>
      </c>
      <c r="F137" s="73">
        <v>0</v>
      </c>
      <c r="G137" s="8">
        <v>2800000</v>
      </c>
      <c r="H137" s="8"/>
      <c r="I137" s="8"/>
      <c r="J137" s="66"/>
      <c r="K137" s="66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ht="93" customHeight="1" x14ac:dyDescent="0.2">
      <c r="A138" s="33"/>
      <c r="B138" s="71" t="s">
        <v>239</v>
      </c>
      <c r="C138" s="75" t="s">
        <v>241</v>
      </c>
      <c r="D138" s="75" t="s">
        <v>240</v>
      </c>
      <c r="E138" s="76">
        <v>1000000</v>
      </c>
      <c r="F138" s="77">
        <v>0</v>
      </c>
      <c r="G138" s="8">
        <v>4000000</v>
      </c>
      <c r="H138" s="8"/>
      <c r="I138" s="8"/>
      <c r="J138" s="66"/>
      <c r="K138" s="66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ht="24.75" customHeight="1" x14ac:dyDescent="0.2">
      <c r="A139" s="24" t="s">
        <v>93</v>
      </c>
      <c r="B139" s="129" t="s">
        <v>94</v>
      </c>
      <c r="C139" s="144"/>
      <c r="D139" s="144"/>
      <c r="E139" s="144"/>
      <c r="F139" s="151"/>
      <c r="G139" s="7">
        <v>1210000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E139" s="7"/>
    </row>
    <row r="140" spans="1:31" ht="24.75" customHeight="1" x14ac:dyDescent="0.2">
      <c r="A140" s="33"/>
      <c r="B140" s="129" t="s">
        <v>95</v>
      </c>
      <c r="C140" s="130"/>
      <c r="D140" s="130"/>
      <c r="E140" s="130"/>
      <c r="F140" s="136"/>
      <c r="G140" s="7">
        <v>1210000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>
        <v>1210000</v>
      </c>
      <c r="AE140" s="7"/>
    </row>
    <row r="141" spans="1:31" ht="56.25" customHeight="1" x14ac:dyDescent="0.2">
      <c r="A141" s="33"/>
      <c r="B141" s="1" t="s">
        <v>242</v>
      </c>
      <c r="C141" s="4">
        <v>1</v>
      </c>
      <c r="D141" s="1" t="s">
        <v>96</v>
      </c>
      <c r="E141" s="2">
        <v>1210000</v>
      </c>
      <c r="F141" s="3">
        <v>0</v>
      </c>
      <c r="G141" s="8">
        <v>1210000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ht="24.75" customHeight="1" x14ac:dyDescent="0.2">
      <c r="A142" s="24" t="s">
        <v>97</v>
      </c>
      <c r="B142" s="129" t="s">
        <v>98</v>
      </c>
      <c r="C142" s="130"/>
      <c r="D142" s="130"/>
      <c r="E142" s="130"/>
      <c r="F142" s="136"/>
      <c r="G142" s="7">
        <v>2880000</v>
      </c>
      <c r="H142" s="7"/>
      <c r="I142" s="7"/>
      <c r="J142" s="7">
        <v>480000</v>
      </c>
      <c r="K142" s="7"/>
      <c r="L142" s="7">
        <v>240000</v>
      </c>
      <c r="M142" s="7"/>
      <c r="N142" s="7">
        <v>240000</v>
      </c>
      <c r="O142" s="7"/>
      <c r="P142" s="7">
        <v>240000</v>
      </c>
      <c r="Q142" s="7"/>
      <c r="R142" s="7">
        <v>240000</v>
      </c>
      <c r="S142" s="7"/>
      <c r="T142" s="7">
        <v>240000</v>
      </c>
      <c r="U142" s="7"/>
      <c r="V142" s="7">
        <v>240000</v>
      </c>
      <c r="W142" s="7"/>
      <c r="X142" s="7">
        <v>240000</v>
      </c>
      <c r="Y142" s="7"/>
      <c r="Z142" s="7">
        <v>240000</v>
      </c>
      <c r="AA142" s="7"/>
      <c r="AB142" s="7">
        <v>240000</v>
      </c>
      <c r="AC142" s="7"/>
      <c r="AD142" s="7">
        <v>240000</v>
      </c>
      <c r="AE142" s="7"/>
    </row>
    <row r="143" spans="1:31" ht="42" customHeight="1" x14ac:dyDescent="0.2">
      <c r="A143" s="33"/>
      <c r="B143" s="14" t="s">
        <v>99</v>
      </c>
      <c r="C143" s="4">
        <v>9600</v>
      </c>
      <c r="D143" s="1" t="s">
        <v>100</v>
      </c>
      <c r="E143" s="5">
        <v>300</v>
      </c>
      <c r="F143" s="3">
        <v>0</v>
      </c>
      <c r="G143" s="8">
        <v>2880000</v>
      </c>
      <c r="H143" s="66"/>
      <c r="I143" s="67"/>
      <c r="J143" s="66"/>
      <c r="K143" s="66"/>
      <c r="L143" s="66"/>
      <c r="M143" s="6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ht="24.75" customHeight="1" x14ac:dyDescent="0.2">
      <c r="A144" s="24" t="s">
        <v>101</v>
      </c>
      <c r="B144" s="129" t="s">
        <v>102</v>
      </c>
      <c r="C144" s="130"/>
      <c r="D144" s="130"/>
      <c r="E144" s="130"/>
      <c r="F144" s="136"/>
      <c r="G144" s="7">
        <v>3450000</v>
      </c>
      <c r="H144" s="65"/>
      <c r="I144" s="65"/>
      <c r="J144" s="65">
        <v>575000</v>
      </c>
      <c r="K144" s="65"/>
      <c r="L144" s="65">
        <v>287500</v>
      </c>
      <c r="M144" s="65"/>
      <c r="N144" s="65">
        <v>287500</v>
      </c>
      <c r="O144" s="7"/>
      <c r="P144" s="65">
        <v>287500</v>
      </c>
      <c r="Q144" s="7"/>
      <c r="R144" s="65">
        <v>287500</v>
      </c>
      <c r="S144" s="65"/>
      <c r="T144" s="65">
        <v>287500</v>
      </c>
      <c r="U144" s="65"/>
      <c r="V144" s="65">
        <v>287500</v>
      </c>
      <c r="W144" s="7"/>
      <c r="X144" s="65">
        <v>287500</v>
      </c>
      <c r="Y144" s="7"/>
      <c r="Z144" s="65">
        <v>287500</v>
      </c>
      <c r="AA144" s="7"/>
      <c r="AB144" s="65">
        <v>287500</v>
      </c>
      <c r="AC144" s="7"/>
      <c r="AD144" s="65">
        <v>287500</v>
      </c>
      <c r="AE144" s="7"/>
    </row>
    <row r="145" spans="1:34 16384:16384" ht="24.75" customHeight="1" x14ac:dyDescent="0.2">
      <c r="A145" s="33"/>
      <c r="B145" s="14" t="s">
        <v>103</v>
      </c>
      <c r="C145" s="4">
        <v>1500</v>
      </c>
      <c r="D145" s="1" t="s">
        <v>104</v>
      </c>
      <c r="E145" s="2">
        <v>2300</v>
      </c>
      <c r="F145" s="3">
        <v>0</v>
      </c>
      <c r="G145" s="8">
        <v>3450000</v>
      </c>
      <c r="H145" s="66"/>
      <c r="I145" s="67"/>
      <c r="J145" s="66"/>
      <c r="K145" s="66"/>
      <c r="L145" s="66"/>
      <c r="M145" s="6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G145" s="15"/>
      <c r="AH145" s="15"/>
    </row>
    <row r="146" spans="1:34 16384:16384" ht="24.75" customHeight="1" x14ac:dyDescent="0.2">
      <c r="A146" s="24" t="s">
        <v>105</v>
      </c>
      <c r="B146" s="129" t="s">
        <v>106</v>
      </c>
      <c r="C146" s="130"/>
      <c r="D146" s="130"/>
      <c r="E146" s="130"/>
      <c r="F146" s="136"/>
      <c r="G146" s="7">
        <v>21000000</v>
      </c>
      <c r="H146" s="7"/>
      <c r="I146" s="7"/>
      <c r="J146" s="7">
        <v>3500000</v>
      </c>
      <c r="K146" s="7"/>
      <c r="L146" s="7">
        <v>1750000</v>
      </c>
      <c r="M146" s="7"/>
      <c r="N146" s="7">
        <v>1750000</v>
      </c>
      <c r="O146" s="7"/>
      <c r="P146" s="7">
        <v>1750000</v>
      </c>
      <c r="Q146" s="7"/>
      <c r="R146" s="7">
        <v>1750000</v>
      </c>
      <c r="S146" s="7"/>
      <c r="T146" s="7">
        <v>1750000</v>
      </c>
      <c r="U146" s="7"/>
      <c r="V146" s="7">
        <v>1750000</v>
      </c>
      <c r="W146" s="7"/>
      <c r="X146" s="7">
        <v>1750000</v>
      </c>
      <c r="Y146" s="7"/>
      <c r="Z146" s="7">
        <v>1750000</v>
      </c>
      <c r="AA146" s="7"/>
      <c r="AB146" s="7">
        <v>1750000</v>
      </c>
      <c r="AC146" s="7"/>
      <c r="AD146" s="7">
        <v>1750000</v>
      </c>
      <c r="AE146" s="7"/>
      <c r="XFD146" s="7"/>
    </row>
    <row r="147" spans="1:34 16384:16384" ht="49.5" customHeight="1" x14ac:dyDescent="0.2">
      <c r="A147" s="33"/>
      <c r="B147" s="14" t="s">
        <v>107</v>
      </c>
      <c r="C147" s="4">
        <v>14000</v>
      </c>
      <c r="D147" s="1" t="s">
        <v>108</v>
      </c>
      <c r="E147" s="2">
        <v>1500</v>
      </c>
      <c r="F147" s="3">
        <v>0</v>
      </c>
      <c r="G147" s="8">
        <v>21000000</v>
      </c>
      <c r="H147" s="66"/>
      <c r="I147" s="67"/>
      <c r="J147" s="66"/>
      <c r="K147" s="66"/>
      <c r="L147" s="66"/>
      <c r="M147" s="6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4 16384:16384" ht="24.75" customHeight="1" x14ac:dyDescent="0.2">
      <c r="A148" s="24" t="s">
        <v>109</v>
      </c>
      <c r="B148" s="129" t="s">
        <v>110</v>
      </c>
      <c r="C148" s="130"/>
      <c r="D148" s="130"/>
      <c r="E148" s="130"/>
      <c r="F148" s="136"/>
      <c r="G148" s="7">
        <f>SUM(G149:G153)</f>
        <v>750000</v>
      </c>
      <c r="I148" s="65"/>
      <c r="J148" s="65">
        <v>150000</v>
      </c>
      <c r="K148" s="65"/>
      <c r="L148" s="65"/>
      <c r="M148" s="65"/>
      <c r="N148" s="7"/>
      <c r="O148" s="7"/>
      <c r="P148" s="7"/>
      <c r="Q148" s="7"/>
      <c r="R148" s="65">
        <v>150000</v>
      </c>
      <c r="S148" s="7"/>
      <c r="T148" s="7"/>
      <c r="U148" s="7"/>
      <c r="V148" s="65">
        <v>150000</v>
      </c>
      <c r="W148" s="7"/>
      <c r="X148" s="7"/>
      <c r="Y148" s="7"/>
      <c r="Z148" s="65">
        <v>150000</v>
      </c>
      <c r="AA148" s="7"/>
      <c r="AB148" s="7"/>
      <c r="AC148" s="7"/>
      <c r="AD148" s="65">
        <v>150000</v>
      </c>
      <c r="AE148" s="7"/>
    </row>
    <row r="149" spans="1:34 16384:16384" ht="24.75" customHeight="1" x14ac:dyDescent="0.2">
      <c r="A149" s="33"/>
      <c r="B149" s="1" t="s">
        <v>111</v>
      </c>
      <c r="C149" s="4">
        <v>1</v>
      </c>
      <c r="D149" s="1" t="s">
        <v>112</v>
      </c>
      <c r="E149" s="2">
        <v>150000</v>
      </c>
      <c r="F149" s="3">
        <v>0</v>
      </c>
      <c r="G149" s="8">
        <v>150000</v>
      </c>
      <c r="H149" s="66"/>
      <c r="I149" s="67"/>
      <c r="J149" s="66"/>
      <c r="K149" s="66"/>
      <c r="L149" s="66"/>
      <c r="M149" s="66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4 16384:16384" ht="24.75" customHeight="1" x14ac:dyDescent="0.2">
      <c r="A150" s="33"/>
      <c r="B150" s="1" t="s">
        <v>113</v>
      </c>
      <c r="C150" s="4">
        <v>1</v>
      </c>
      <c r="D150" s="1" t="s">
        <v>112</v>
      </c>
      <c r="E150" s="2">
        <v>150000</v>
      </c>
      <c r="F150" s="3">
        <v>0</v>
      </c>
      <c r="G150" s="8">
        <v>150000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4 16384:16384" ht="24.75" customHeight="1" x14ac:dyDescent="0.2">
      <c r="A151" s="33"/>
      <c r="B151" s="1" t="s">
        <v>114</v>
      </c>
      <c r="C151" s="4">
        <v>1</v>
      </c>
      <c r="D151" s="1" t="s">
        <v>112</v>
      </c>
      <c r="E151" s="2">
        <v>150000</v>
      </c>
      <c r="F151" s="3">
        <v>0</v>
      </c>
      <c r="G151" s="8">
        <v>150000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4 16384:16384" ht="24.75" customHeight="1" x14ac:dyDescent="0.2">
      <c r="A152" s="33"/>
      <c r="B152" s="14" t="s">
        <v>115</v>
      </c>
      <c r="C152" s="4">
        <v>1</v>
      </c>
      <c r="D152" s="1" t="s">
        <v>112</v>
      </c>
      <c r="E152" s="2">
        <v>150000</v>
      </c>
      <c r="F152" s="3">
        <v>0</v>
      </c>
      <c r="G152" s="8">
        <v>150000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4 16384:16384" ht="24.75" customHeight="1" x14ac:dyDescent="0.2">
      <c r="A153" s="33"/>
      <c r="B153" s="14" t="s">
        <v>116</v>
      </c>
      <c r="C153" s="4">
        <v>1</v>
      </c>
      <c r="D153" s="1" t="s">
        <v>112</v>
      </c>
      <c r="E153" s="2">
        <v>150000</v>
      </c>
      <c r="F153" s="3">
        <v>0</v>
      </c>
      <c r="G153" s="8">
        <v>150000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4 16384:16384" ht="24.75" customHeight="1" x14ac:dyDescent="0.2">
      <c r="A154" s="24" t="s">
        <v>117</v>
      </c>
      <c r="B154" s="129" t="s">
        <v>118</v>
      </c>
      <c r="C154" s="130"/>
      <c r="D154" s="130"/>
      <c r="E154" s="130"/>
      <c r="F154" s="136"/>
      <c r="G154" s="7">
        <f>SUM(G156,G158)</f>
        <v>56160000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4 16384:16384" ht="24.75" customHeight="1" x14ac:dyDescent="0.2">
      <c r="A155" s="33"/>
      <c r="B155" s="129" t="s">
        <v>243</v>
      </c>
      <c r="C155" s="130"/>
      <c r="D155" s="130"/>
      <c r="E155" s="130"/>
      <c r="F155" s="136"/>
      <c r="G155" s="7">
        <v>34560000</v>
      </c>
      <c r="H155" s="66"/>
      <c r="I155" s="66"/>
      <c r="J155" s="65">
        <v>5760000</v>
      </c>
      <c r="K155" s="65"/>
      <c r="L155" s="65">
        <v>2880000</v>
      </c>
      <c r="M155" s="65"/>
      <c r="N155" s="65">
        <v>2880000</v>
      </c>
      <c r="O155" s="65"/>
      <c r="P155" s="65">
        <v>2880000</v>
      </c>
      <c r="Q155" s="65"/>
      <c r="R155" s="65">
        <v>2880000</v>
      </c>
      <c r="S155" s="65"/>
      <c r="T155" s="65">
        <v>2880000</v>
      </c>
      <c r="U155" s="65"/>
      <c r="V155" s="65">
        <v>2880000</v>
      </c>
      <c r="W155" s="65"/>
      <c r="X155" s="65">
        <v>2880000</v>
      </c>
      <c r="Y155" s="65"/>
      <c r="Z155" s="65">
        <v>2880000</v>
      </c>
      <c r="AA155" s="65"/>
      <c r="AB155" s="65">
        <v>2880000</v>
      </c>
      <c r="AC155" s="65"/>
      <c r="AD155" s="65">
        <v>2880000</v>
      </c>
      <c r="AE155" s="7"/>
      <c r="AG155" s="15"/>
    </row>
    <row r="156" spans="1:34 16384:16384" ht="51.75" customHeight="1" x14ac:dyDescent="0.2">
      <c r="A156" s="33"/>
      <c r="B156" s="1" t="s">
        <v>246</v>
      </c>
      <c r="C156" s="1" t="s">
        <v>244</v>
      </c>
      <c r="D156" s="1" t="s">
        <v>119</v>
      </c>
      <c r="E156" s="2">
        <v>20000</v>
      </c>
      <c r="F156" s="3">
        <v>0</v>
      </c>
      <c r="G156" s="8">
        <v>34560000</v>
      </c>
      <c r="H156" s="66"/>
      <c r="I156" s="66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7"/>
    </row>
    <row r="157" spans="1:34 16384:16384" ht="24.75" customHeight="1" x14ac:dyDescent="0.2">
      <c r="A157" s="33"/>
      <c r="B157" s="93" t="s">
        <v>245</v>
      </c>
      <c r="C157" s="26"/>
      <c r="D157" s="26"/>
      <c r="E157" s="28"/>
      <c r="F157" s="73"/>
      <c r="G157" s="7">
        <v>21600000</v>
      </c>
      <c r="H157" s="66"/>
      <c r="I157" s="66"/>
      <c r="J157" s="65">
        <v>3600000</v>
      </c>
      <c r="K157" s="65"/>
      <c r="L157" s="65">
        <v>1800000</v>
      </c>
      <c r="M157" s="65"/>
      <c r="N157" s="65">
        <v>1800000</v>
      </c>
      <c r="O157" s="65"/>
      <c r="P157" s="65">
        <v>1800000</v>
      </c>
      <c r="Q157" s="65"/>
      <c r="R157" s="65">
        <v>1800000</v>
      </c>
      <c r="S157" s="65"/>
      <c r="T157" s="65">
        <v>1800000</v>
      </c>
      <c r="U157" s="65"/>
      <c r="V157" s="65">
        <v>1800000</v>
      </c>
      <c r="W157" s="65"/>
      <c r="X157" s="65">
        <v>1800000</v>
      </c>
      <c r="Y157" s="65"/>
      <c r="Z157" s="65">
        <v>1800000</v>
      </c>
      <c r="AA157" s="65"/>
      <c r="AB157" s="65">
        <v>1800000</v>
      </c>
      <c r="AC157" s="65"/>
      <c r="AD157" s="65">
        <v>1800000</v>
      </c>
      <c r="AE157" s="7"/>
      <c r="XFD157" s="66"/>
    </row>
    <row r="158" spans="1:34 16384:16384" ht="36" customHeight="1" x14ac:dyDescent="0.2">
      <c r="A158" s="72"/>
      <c r="B158" s="90" t="s">
        <v>247</v>
      </c>
      <c r="C158" s="94" t="s">
        <v>248</v>
      </c>
      <c r="D158" s="1" t="s">
        <v>119</v>
      </c>
      <c r="E158" s="76">
        <v>15000</v>
      </c>
      <c r="F158" s="77">
        <v>0</v>
      </c>
      <c r="G158" s="8">
        <v>21600000</v>
      </c>
      <c r="H158" s="66"/>
      <c r="I158" s="66"/>
      <c r="J158" s="66"/>
      <c r="K158" s="67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8"/>
    </row>
    <row r="159" spans="1:34 16384:16384" ht="24.75" customHeight="1" x14ac:dyDescent="0.2">
      <c r="A159" s="24" t="s">
        <v>120</v>
      </c>
      <c r="B159" s="143" t="s">
        <v>121</v>
      </c>
      <c r="C159" s="144"/>
      <c r="D159" s="144"/>
      <c r="E159" s="144"/>
      <c r="F159" s="151"/>
      <c r="G159" s="7">
        <f>SUM(G161,G160)</f>
        <v>4670000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4 16384:16384" ht="24.75" customHeight="1" x14ac:dyDescent="0.2">
      <c r="A160" s="33"/>
      <c r="B160" s="13" t="s">
        <v>249</v>
      </c>
      <c r="C160" s="4">
        <v>22</v>
      </c>
      <c r="D160" s="1" t="s">
        <v>30</v>
      </c>
      <c r="E160" s="2">
        <v>50000</v>
      </c>
      <c r="F160" s="3">
        <v>0</v>
      </c>
      <c r="G160" s="8">
        <v>1100000</v>
      </c>
      <c r="H160" s="8"/>
      <c r="I160" s="8"/>
      <c r="J160" s="109"/>
      <c r="K160" s="8"/>
      <c r="L160" s="8"/>
      <c r="M160" s="8"/>
      <c r="N160" s="7">
        <v>1100000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2" ht="24.75" customHeight="1" x14ac:dyDescent="0.2">
      <c r="A161" s="35"/>
      <c r="B161" s="1" t="s">
        <v>250</v>
      </c>
      <c r="C161" s="1">
        <v>5</v>
      </c>
      <c r="D161" s="1" t="s">
        <v>122</v>
      </c>
      <c r="E161" s="2">
        <v>714000</v>
      </c>
      <c r="F161" s="3">
        <v>0</v>
      </c>
      <c r="G161" s="8">
        <f>SUM(E161*C161)</f>
        <v>3570000</v>
      </c>
      <c r="H161" s="66"/>
      <c r="I161" s="67"/>
      <c r="J161" s="109"/>
      <c r="K161" s="66"/>
      <c r="L161" s="66"/>
      <c r="M161" s="8"/>
      <c r="N161" s="65">
        <v>3570000</v>
      </c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2" ht="24.75" customHeight="1" x14ac:dyDescent="0.2">
      <c r="A162" s="95" t="s">
        <v>251</v>
      </c>
      <c r="B162" s="55" t="s">
        <v>252</v>
      </c>
      <c r="C162" s="84"/>
      <c r="D162" s="84"/>
      <c r="E162" s="85"/>
      <c r="F162" s="86"/>
      <c r="G162" s="7">
        <v>2000000</v>
      </c>
      <c r="H162" s="66"/>
      <c r="I162" s="67"/>
      <c r="J162" s="66"/>
      <c r="K162" s="66"/>
      <c r="L162" s="66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2" ht="24.75" customHeight="1" x14ac:dyDescent="0.2">
      <c r="A163" s="95" t="s">
        <v>254</v>
      </c>
      <c r="B163" s="55" t="s">
        <v>253</v>
      </c>
      <c r="C163" s="84"/>
      <c r="D163" s="84"/>
      <c r="E163" s="85"/>
      <c r="F163" s="86"/>
      <c r="G163" s="7">
        <v>2000000</v>
      </c>
      <c r="H163" s="66"/>
      <c r="I163" s="67"/>
      <c r="J163" s="66"/>
      <c r="K163" s="66"/>
      <c r="L163" s="66"/>
      <c r="M163" s="8"/>
      <c r="N163" s="8"/>
      <c r="O163" s="8"/>
      <c r="P163" s="8"/>
      <c r="Q163" s="8"/>
      <c r="R163" s="8"/>
      <c r="S163" s="8"/>
      <c r="T163" s="8"/>
      <c r="U163" s="8"/>
      <c r="AC163" s="8"/>
      <c r="AD163" s="8"/>
      <c r="AE163" s="8"/>
    </row>
    <row r="164" spans="1:32" ht="24.75" customHeight="1" x14ac:dyDescent="0.2">
      <c r="A164" s="93"/>
      <c r="B164" s="54" t="s">
        <v>255</v>
      </c>
      <c r="C164" s="87"/>
      <c r="D164" s="87"/>
      <c r="E164" s="88"/>
      <c r="F164" s="89"/>
      <c r="G164" s="7">
        <v>2000000</v>
      </c>
      <c r="H164" s="66"/>
      <c r="I164" s="67"/>
      <c r="J164" s="66"/>
      <c r="K164" s="66"/>
      <c r="L164" s="66"/>
      <c r="M164" s="8"/>
      <c r="N164" s="8"/>
      <c r="O164" s="8"/>
      <c r="P164" s="8"/>
      <c r="Q164" s="8"/>
      <c r="R164" s="8"/>
      <c r="S164" s="8"/>
      <c r="T164" s="8"/>
      <c r="U164" s="8"/>
      <c r="V164" s="7">
        <v>500000</v>
      </c>
      <c r="W164" s="7"/>
      <c r="X164" s="7">
        <v>500000</v>
      </c>
      <c r="Y164" s="7"/>
      <c r="Z164" s="7">
        <v>500000</v>
      </c>
      <c r="AA164" s="7"/>
      <c r="AB164" s="7">
        <v>500000</v>
      </c>
      <c r="AC164" s="8"/>
      <c r="AD164" s="8"/>
      <c r="AE164" s="8"/>
    </row>
    <row r="165" spans="1:32" ht="40.5" customHeight="1" x14ac:dyDescent="0.2">
      <c r="A165" s="93"/>
      <c r="B165" s="71" t="s">
        <v>256</v>
      </c>
      <c r="C165" s="75">
        <v>2</v>
      </c>
      <c r="D165" s="75" t="s">
        <v>162</v>
      </c>
      <c r="E165" s="76">
        <v>1000000</v>
      </c>
      <c r="F165" s="3">
        <v>0</v>
      </c>
      <c r="G165" s="8">
        <v>2000000</v>
      </c>
      <c r="H165" s="66"/>
      <c r="I165" s="67"/>
      <c r="J165" s="66"/>
      <c r="K165" s="66"/>
      <c r="L165" s="66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2" ht="24.75" customHeight="1" x14ac:dyDescent="0.2">
      <c r="A166" s="24" t="s">
        <v>123</v>
      </c>
      <c r="B166" s="129" t="s">
        <v>124</v>
      </c>
      <c r="C166" s="144"/>
      <c r="D166" s="144"/>
      <c r="E166" s="144"/>
      <c r="F166" s="151"/>
      <c r="G166" s="7">
        <v>3000000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>
        <v>1000000</v>
      </c>
      <c r="S166" s="7"/>
      <c r="U166" s="7"/>
      <c r="V166" s="7">
        <v>1000000</v>
      </c>
      <c r="W166" s="7"/>
      <c r="X166" s="7"/>
      <c r="Y166" s="7"/>
      <c r="Z166" s="7">
        <v>1000000</v>
      </c>
      <c r="AA166" s="7"/>
      <c r="AB166" s="7"/>
      <c r="AC166" s="7"/>
      <c r="AD166" s="7"/>
      <c r="AE166" s="7"/>
    </row>
    <row r="167" spans="1:32" ht="43.5" customHeight="1" x14ac:dyDescent="0.2">
      <c r="A167" s="33"/>
      <c r="B167" s="1" t="s">
        <v>257</v>
      </c>
      <c r="C167" s="4" t="s">
        <v>258</v>
      </c>
      <c r="D167" s="1" t="s">
        <v>90</v>
      </c>
      <c r="E167" s="2">
        <v>500000</v>
      </c>
      <c r="F167" s="3">
        <v>0</v>
      </c>
      <c r="G167" s="8">
        <v>3000000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2" ht="21.75" customHeight="1" x14ac:dyDescent="0.2">
      <c r="A168" s="98" t="s">
        <v>303</v>
      </c>
      <c r="B168" s="54" t="s">
        <v>304</v>
      </c>
      <c r="C168" s="96"/>
      <c r="D168" s="84"/>
      <c r="E168" s="85"/>
      <c r="F168" s="86"/>
      <c r="G168" s="8">
        <v>36000000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2" ht="29.25" customHeight="1" x14ac:dyDescent="0.2">
      <c r="A169" s="33"/>
      <c r="B169" s="54" t="s">
        <v>306</v>
      </c>
      <c r="C169" s="96"/>
      <c r="D169" s="84"/>
      <c r="E169" s="85"/>
      <c r="F169" s="86"/>
      <c r="G169" s="7">
        <v>20000000</v>
      </c>
      <c r="H169" s="8"/>
      <c r="I169" s="8"/>
      <c r="J169" s="7">
        <v>20000000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2" ht="35.25" customHeight="1" x14ac:dyDescent="0.2">
      <c r="A170" s="33"/>
      <c r="B170" s="71" t="s">
        <v>305</v>
      </c>
      <c r="C170" s="96"/>
      <c r="D170" s="84"/>
      <c r="E170" s="85"/>
      <c r="F170" s="86"/>
      <c r="G170" s="8">
        <v>20000000</v>
      </c>
      <c r="H170" s="8"/>
      <c r="I170" s="8"/>
      <c r="J170" s="7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2" ht="29.25" customHeight="1" x14ac:dyDescent="0.2">
      <c r="A171" s="33"/>
      <c r="B171" s="54" t="s">
        <v>307</v>
      </c>
      <c r="C171" s="96"/>
      <c r="D171" s="84"/>
      <c r="E171" s="85"/>
      <c r="F171" s="86"/>
      <c r="G171" s="7">
        <v>16000000</v>
      </c>
      <c r="H171" s="8"/>
      <c r="I171" s="8"/>
      <c r="J171" s="7">
        <v>16000000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E171" s="8"/>
    </row>
    <row r="172" spans="1:32" ht="29.25" customHeight="1" x14ac:dyDescent="0.2">
      <c r="A172" s="33"/>
      <c r="B172" s="71" t="s">
        <v>308</v>
      </c>
      <c r="C172" s="96"/>
      <c r="D172" s="84"/>
      <c r="E172" s="85"/>
      <c r="F172" s="86"/>
      <c r="G172" s="8">
        <v>16000000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2" ht="24.75" customHeight="1" x14ac:dyDescent="0.2">
      <c r="A173" s="24" t="s">
        <v>125</v>
      </c>
      <c r="B173" s="129" t="s">
        <v>126</v>
      </c>
      <c r="C173" s="130"/>
      <c r="D173" s="130"/>
      <c r="E173" s="130"/>
      <c r="F173" s="136"/>
      <c r="G173" s="7">
        <v>3000000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2" ht="24.75" customHeight="1" x14ac:dyDescent="0.2">
      <c r="A174" s="33"/>
      <c r="B174" s="1" t="s">
        <v>259</v>
      </c>
      <c r="C174" s="27">
        <v>5</v>
      </c>
      <c r="D174" s="26" t="s">
        <v>112</v>
      </c>
      <c r="E174" s="28">
        <v>650000</v>
      </c>
      <c r="F174" s="73">
        <v>0</v>
      </c>
      <c r="G174" s="8">
        <v>2600000</v>
      </c>
      <c r="H174" s="8"/>
      <c r="I174" s="8"/>
      <c r="J174" s="65">
        <v>520000</v>
      </c>
      <c r="K174" s="66"/>
      <c r="L174" s="8"/>
      <c r="M174" s="8"/>
      <c r="N174" s="8"/>
      <c r="O174" s="8"/>
      <c r="P174" s="7">
        <v>520000</v>
      </c>
      <c r="Q174" s="8"/>
      <c r="R174" s="8"/>
      <c r="S174" s="8"/>
      <c r="T174" s="7">
        <v>520000</v>
      </c>
      <c r="U174" s="8"/>
      <c r="V174" s="8"/>
      <c r="W174" s="8"/>
      <c r="X174" s="8"/>
      <c r="Y174" s="8"/>
      <c r="Z174" s="7">
        <v>520000</v>
      </c>
      <c r="AA174" s="8"/>
      <c r="AB174" s="7">
        <v>520000</v>
      </c>
      <c r="AC174" s="8"/>
      <c r="AD174" s="8"/>
      <c r="AE174" s="8"/>
    </row>
    <row r="175" spans="1:32" ht="24.75" customHeight="1" x14ac:dyDescent="0.2">
      <c r="A175" s="33"/>
      <c r="B175" s="71" t="s">
        <v>260</v>
      </c>
      <c r="C175" s="97">
        <v>1</v>
      </c>
      <c r="D175" s="75" t="s">
        <v>161</v>
      </c>
      <c r="E175" s="76">
        <v>400000</v>
      </c>
      <c r="F175" s="77">
        <v>0</v>
      </c>
      <c r="G175" s="8">
        <v>400000</v>
      </c>
      <c r="H175" s="8"/>
      <c r="I175" s="8"/>
      <c r="J175" s="65">
        <v>80000</v>
      </c>
      <c r="K175" s="66"/>
      <c r="L175" s="8"/>
      <c r="M175" s="8"/>
      <c r="N175" s="8"/>
      <c r="O175" s="8"/>
      <c r="P175" s="7">
        <v>80000</v>
      </c>
      <c r="Q175" s="8"/>
      <c r="R175" s="8"/>
      <c r="S175" s="8"/>
      <c r="T175" s="7">
        <v>80000</v>
      </c>
      <c r="U175" s="8"/>
      <c r="V175" s="8"/>
      <c r="W175" s="8"/>
      <c r="X175" s="8"/>
      <c r="Y175" s="8"/>
      <c r="Z175" s="7">
        <v>80000</v>
      </c>
      <c r="AA175" s="8"/>
      <c r="AB175" s="7">
        <v>80000</v>
      </c>
      <c r="AC175" s="8"/>
      <c r="AD175" s="8"/>
      <c r="AE175" s="8"/>
    </row>
    <row r="176" spans="1:32" ht="24.75" customHeight="1" x14ac:dyDescent="0.2">
      <c r="A176" s="24" t="s">
        <v>127</v>
      </c>
      <c r="B176" s="129" t="s">
        <v>128</v>
      </c>
      <c r="C176" s="144"/>
      <c r="D176" s="144"/>
      <c r="E176" s="144"/>
      <c r="F176" s="151"/>
      <c r="G176" s="7">
        <v>5100000</v>
      </c>
      <c r="H176" s="7"/>
      <c r="I176" s="7"/>
      <c r="J176" s="65">
        <v>1275000</v>
      </c>
      <c r="K176" s="65"/>
      <c r="L176" s="7"/>
      <c r="M176" s="7"/>
      <c r="N176" s="65">
        <v>1275000</v>
      </c>
      <c r="O176" s="7"/>
      <c r="P176" s="7"/>
      <c r="Q176" s="7"/>
      <c r="R176" s="65">
        <v>1275000</v>
      </c>
      <c r="S176" s="7"/>
      <c r="T176" s="7"/>
      <c r="U176" s="7"/>
      <c r="V176" s="65">
        <v>1275000</v>
      </c>
      <c r="W176" s="7"/>
      <c r="X176" s="7"/>
      <c r="Y176" s="7"/>
      <c r="Z176" s="7"/>
      <c r="AA176" s="7"/>
      <c r="AB176" s="7"/>
      <c r="AC176" s="7"/>
      <c r="AD176" s="7"/>
      <c r="AE176" s="7"/>
      <c r="AF176" s="15">
        <f>SUM(I176:AC176)</f>
        <v>5100000</v>
      </c>
    </row>
    <row r="177" spans="1:32" ht="24.75" customHeight="1" x14ac:dyDescent="0.2">
      <c r="A177" s="33"/>
      <c r="B177" s="1" t="s">
        <v>261</v>
      </c>
      <c r="C177" s="27">
        <v>8</v>
      </c>
      <c r="D177" s="26" t="s">
        <v>112</v>
      </c>
      <c r="E177" s="28">
        <v>450000</v>
      </c>
      <c r="F177" s="73">
        <v>0</v>
      </c>
      <c r="G177" s="31">
        <v>3600000</v>
      </c>
      <c r="H177" s="8"/>
      <c r="I177" s="8"/>
      <c r="J177" s="66"/>
      <c r="K177" s="66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:32" ht="39.75" customHeight="1" x14ac:dyDescent="0.2">
      <c r="A178" s="33"/>
      <c r="B178" s="71" t="s">
        <v>262</v>
      </c>
      <c r="C178" s="97">
        <v>2</v>
      </c>
      <c r="D178" s="75" t="s">
        <v>112</v>
      </c>
      <c r="E178" s="76">
        <v>750000</v>
      </c>
      <c r="F178" s="77">
        <v>0</v>
      </c>
      <c r="G178" s="8">
        <v>1500000</v>
      </c>
      <c r="H178" s="8"/>
      <c r="I178" s="8"/>
      <c r="J178" s="66"/>
      <c r="K178" s="66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:32" ht="24.75" customHeight="1" x14ac:dyDescent="0.2">
      <c r="A179" s="24" t="s">
        <v>263</v>
      </c>
      <c r="B179" s="129" t="s">
        <v>264</v>
      </c>
      <c r="C179" s="144"/>
      <c r="D179" s="144"/>
      <c r="E179" s="144"/>
      <c r="F179" s="151"/>
      <c r="G179" s="40">
        <v>3450000</v>
      </c>
      <c r="H179" s="7"/>
      <c r="I179" s="7"/>
      <c r="J179" s="65">
        <v>862500</v>
      </c>
      <c r="K179" s="65"/>
      <c r="L179" s="7"/>
      <c r="M179" s="7"/>
      <c r="N179" s="7">
        <v>862500</v>
      </c>
      <c r="O179" s="7"/>
      <c r="P179" s="7"/>
      <c r="Q179" s="7"/>
      <c r="R179" s="7">
        <v>862500</v>
      </c>
      <c r="S179" s="7"/>
      <c r="T179" s="7"/>
      <c r="U179" s="7"/>
      <c r="V179" s="7">
        <v>862500</v>
      </c>
      <c r="W179" s="7"/>
      <c r="X179" s="7"/>
      <c r="Y179" s="7"/>
      <c r="Z179" s="7"/>
      <c r="AA179" s="7"/>
      <c r="AB179" s="7"/>
      <c r="AC179" s="7"/>
      <c r="AD179" s="7"/>
      <c r="AE179" s="7"/>
    </row>
    <row r="180" spans="1:32" ht="24.75" customHeight="1" x14ac:dyDescent="0.2">
      <c r="A180" s="33"/>
      <c r="B180" s="1" t="s">
        <v>265</v>
      </c>
      <c r="C180" s="4">
        <v>5</v>
      </c>
      <c r="D180" s="1" t="s">
        <v>112</v>
      </c>
      <c r="E180" s="2">
        <v>690000</v>
      </c>
      <c r="F180" s="3">
        <v>0</v>
      </c>
      <c r="G180" s="8">
        <v>3450000</v>
      </c>
      <c r="H180" s="8"/>
      <c r="I180" s="8"/>
      <c r="J180" s="66"/>
      <c r="K180" s="66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:32" ht="24.75" customHeight="1" x14ac:dyDescent="0.2">
      <c r="A181" s="24" t="s">
        <v>129</v>
      </c>
      <c r="B181" s="129" t="s">
        <v>130</v>
      </c>
      <c r="C181" s="130"/>
      <c r="D181" s="130"/>
      <c r="E181" s="130"/>
      <c r="F181" s="136"/>
      <c r="G181" s="7">
        <v>27880000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>
        <v>27880000</v>
      </c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2" ht="24.75" customHeight="1" x14ac:dyDescent="0.2">
      <c r="A182" s="33"/>
      <c r="B182" s="1" t="s">
        <v>131</v>
      </c>
      <c r="C182" s="4">
        <v>164</v>
      </c>
      <c r="D182" s="1" t="s">
        <v>132</v>
      </c>
      <c r="E182" s="2">
        <v>170000</v>
      </c>
      <c r="F182" s="3">
        <v>0</v>
      </c>
      <c r="G182" s="8">
        <v>27880000</v>
      </c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:32" ht="24.75" customHeight="1" x14ac:dyDescent="0.2">
      <c r="A183" s="98" t="s">
        <v>267</v>
      </c>
      <c r="B183" s="54" t="s">
        <v>266</v>
      </c>
      <c r="C183" s="100"/>
      <c r="D183" s="87"/>
      <c r="E183" s="88"/>
      <c r="F183" s="89"/>
      <c r="G183" s="7">
        <v>13000000</v>
      </c>
      <c r="H183" s="8"/>
      <c r="I183" s="8"/>
      <c r="J183" s="8"/>
      <c r="K183" s="8"/>
      <c r="L183" s="7">
        <v>13000000</v>
      </c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:32" ht="24.75" customHeight="1" x14ac:dyDescent="0.2">
      <c r="A184" s="33"/>
      <c r="B184" s="99" t="s">
        <v>268</v>
      </c>
      <c r="C184" s="97">
        <v>1</v>
      </c>
      <c r="D184" s="75" t="s">
        <v>269</v>
      </c>
      <c r="E184" s="76">
        <v>13000000</v>
      </c>
      <c r="F184" s="3">
        <v>0</v>
      </c>
      <c r="G184" s="8">
        <v>13000000</v>
      </c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:32" ht="24.75" customHeight="1" x14ac:dyDescent="0.2">
      <c r="A185" s="24" t="s">
        <v>133</v>
      </c>
      <c r="B185" s="129" t="s">
        <v>134</v>
      </c>
      <c r="C185" s="144"/>
      <c r="D185" s="144"/>
      <c r="E185" s="144"/>
      <c r="F185" s="151"/>
      <c r="G185" s="7">
        <f>SUM(G186,G188,G190,G192,G194,G196,G199,G200,G202)</f>
        <v>43617000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15"/>
    </row>
    <row r="186" spans="1:32" ht="24.75" customHeight="1" x14ac:dyDescent="0.2">
      <c r="A186" s="33"/>
      <c r="B186" s="129" t="s">
        <v>270</v>
      </c>
      <c r="C186" s="130"/>
      <c r="D186" s="130"/>
      <c r="E186" s="130"/>
      <c r="F186" s="136"/>
      <c r="G186" s="7">
        <v>2190000</v>
      </c>
      <c r="H186" s="7"/>
      <c r="I186" s="7"/>
      <c r="J186" s="7"/>
      <c r="K186" s="7"/>
      <c r="L186" s="7">
        <v>2190000</v>
      </c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8"/>
      <c r="AE186" s="7"/>
    </row>
    <row r="187" spans="1:32" ht="48.75" customHeight="1" x14ac:dyDescent="0.2">
      <c r="A187" s="33"/>
      <c r="B187" s="1" t="s">
        <v>271</v>
      </c>
      <c r="C187" s="1">
        <v>3</v>
      </c>
      <c r="D187" s="1" t="s">
        <v>136</v>
      </c>
      <c r="E187" s="2">
        <v>730000</v>
      </c>
      <c r="F187" s="3">
        <v>0</v>
      </c>
      <c r="G187" s="8">
        <v>2190000</v>
      </c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:32" ht="24.75" customHeight="1" x14ac:dyDescent="0.2">
      <c r="A188" s="33"/>
      <c r="B188" s="129" t="s">
        <v>272</v>
      </c>
      <c r="C188" s="130"/>
      <c r="D188" s="130"/>
      <c r="E188" s="130"/>
      <c r="F188" s="136"/>
      <c r="G188" s="7">
        <v>12675000</v>
      </c>
      <c r="H188" s="7"/>
      <c r="I188" s="7"/>
      <c r="J188" s="7"/>
      <c r="K188" s="7"/>
      <c r="L188" s="7"/>
      <c r="M188" s="7"/>
      <c r="N188" s="7"/>
      <c r="O188" s="7"/>
      <c r="P188" s="7">
        <v>12675000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8"/>
      <c r="AE188" s="7"/>
    </row>
    <row r="189" spans="1:32" ht="58.5" customHeight="1" x14ac:dyDescent="0.2">
      <c r="A189" s="33"/>
      <c r="B189" s="1" t="s">
        <v>273</v>
      </c>
      <c r="C189" s="4" t="s">
        <v>289</v>
      </c>
      <c r="D189" s="1" t="s">
        <v>137</v>
      </c>
      <c r="E189" s="2">
        <v>845000</v>
      </c>
      <c r="F189" s="3">
        <v>0</v>
      </c>
      <c r="G189" s="8">
        <v>12675000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2" ht="24.75" customHeight="1" x14ac:dyDescent="0.2">
      <c r="A190" s="33"/>
      <c r="B190" s="129" t="s">
        <v>275</v>
      </c>
      <c r="C190" s="130"/>
      <c r="D190" s="130"/>
      <c r="E190" s="130"/>
      <c r="F190" s="136"/>
      <c r="G190" s="7">
        <v>6512000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>
        <v>6512000</v>
      </c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8"/>
      <c r="AE190" s="7"/>
    </row>
    <row r="191" spans="1:32" ht="54" customHeight="1" x14ac:dyDescent="0.2">
      <c r="A191" s="33"/>
      <c r="B191" s="1" t="s">
        <v>274</v>
      </c>
      <c r="C191" s="1" t="s">
        <v>288</v>
      </c>
      <c r="D191" s="1" t="s">
        <v>136</v>
      </c>
      <c r="E191" s="2">
        <v>814000</v>
      </c>
      <c r="F191" s="3">
        <v>0</v>
      </c>
      <c r="G191" s="8">
        <v>6512000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:32" ht="24.75" customHeight="1" x14ac:dyDescent="0.2">
      <c r="A192" s="33"/>
      <c r="B192" s="129" t="s">
        <v>276</v>
      </c>
      <c r="C192" s="130"/>
      <c r="D192" s="130"/>
      <c r="E192" s="130"/>
      <c r="F192" s="136"/>
      <c r="G192" s="7">
        <v>2600000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>
        <v>2600000</v>
      </c>
      <c r="U192" s="7"/>
      <c r="V192" s="7"/>
      <c r="W192" s="7"/>
      <c r="X192" s="7"/>
      <c r="Y192" s="7"/>
      <c r="Z192" s="7"/>
      <c r="AA192" s="7"/>
      <c r="AB192" s="7"/>
      <c r="AC192" s="7"/>
      <c r="AD192" s="8"/>
      <c r="AE192" s="7"/>
    </row>
    <row r="193" spans="1:33" ht="41.25" customHeight="1" x14ac:dyDescent="0.2">
      <c r="A193" s="33"/>
      <c r="B193" s="1" t="s">
        <v>277</v>
      </c>
      <c r="C193" s="1">
        <v>4</v>
      </c>
      <c r="D193" s="1" t="s">
        <v>136</v>
      </c>
      <c r="E193" s="2">
        <v>650000</v>
      </c>
      <c r="F193" s="3">
        <v>0</v>
      </c>
      <c r="G193" s="8">
        <v>2600000</v>
      </c>
      <c r="H193" s="7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:33" ht="24.75" customHeight="1" x14ac:dyDescent="0.2">
      <c r="A194" s="33"/>
      <c r="B194" s="129" t="s">
        <v>278</v>
      </c>
      <c r="C194" s="130"/>
      <c r="D194" s="130"/>
      <c r="E194" s="130"/>
      <c r="F194" s="136"/>
      <c r="G194" s="7">
        <v>1470000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>
        <v>1470000</v>
      </c>
      <c r="W194" s="7"/>
      <c r="X194" s="7"/>
      <c r="Y194" s="7"/>
      <c r="Z194" s="7"/>
      <c r="AA194" s="7"/>
      <c r="AB194" s="7"/>
      <c r="AC194" s="7"/>
      <c r="AD194" s="8"/>
      <c r="AE194" s="7"/>
    </row>
    <row r="195" spans="1:33" ht="43.5" customHeight="1" x14ac:dyDescent="0.2">
      <c r="A195" s="33"/>
      <c r="B195" s="1" t="s">
        <v>279</v>
      </c>
      <c r="C195" s="4">
        <v>6</v>
      </c>
      <c r="D195" s="1" t="s">
        <v>139</v>
      </c>
      <c r="E195" s="2">
        <v>245000</v>
      </c>
      <c r="F195" s="3">
        <v>0</v>
      </c>
      <c r="G195" s="8">
        <v>1470000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:33" ht="24.75" customHeight="1" x14ac:dyDescent="0.2">
      <c r="A196" s="33"/>
      <c r="B196" s="129" t="s">
        <v>280</v>
      </c>
      <c r="C196" s="130"/>
      <c r="D196" s="130"/>
      <c r="E196" s="130"/>
      <c r="F196" s="136"/>
      <c r="G196" s="7">
        <v>700000</v>
      </c>
      <c r="H196" s="7"/>
      <c r="I196" s="7"/>
      <c r="J196" s="7"/>
      <c r="K196" s="7"/>
      <c r="L196" s="7"/>
      <c r="M196" s="7"/>
      <c r="N196" s="7"/>
      <c r="O196" s="7"/>
      <c r="P196" s="7">
        <v>700000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8"/>
      <c r="AE196" s="7"/>
    </row>
    <row r="197" spans="1:33" ht="51.75" customHeight="1" x14ac:dyDescent="0.2">
      <c r="A197" s="33"/>
      <c r="B197" s="1" t="s">
        <v>281</v>
      </c>
      <c r="C197" s="4">
        <v>2</v>
      </c>
      <c r="D197" s="1" t="s">
        <v>140</v>
      </c>
      <c r="E197" s="2">
        <v>350000</v>
      </c>
      <c r="F197" s="3">
        <v>0</v>
      </c>
      <c r="G197" s="8">
        <v>700000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:33" ht="24.75" customHeight="1" x14ac:dyDescent="0.2">
      <c r="A198" s="33"/>
      <c r="B198" s="129" t="s">
        <v>282</v>
      </c>
      <c r="C198" s="130"/>
      <c r="D198" s="130"/>
      <c r="E198" s="130"/>
      <c r="F198" s="136"/>
      <c r="G198" s="7">
        <v>1590000</v>
      </c>
      <c r="H198" s="7"/>
      <c r="I198" s="7"/>
      <c r="J198" s="7"/>
      <c r="K198" s="7"/>
      <c r="L198" s="7"/>
      <c r="M198" s="7"/>
      <c r="N198" s="7"/>
      <c r="O198" s="7"/>
      <c r="P198" s="7">
        <v>1590000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8"/>
      <c r="AE198" s="7"/>
    </row>
    <row r="199" spans="1:33" ht="24.75" customHeight="1" x14ac:dyDescent="0.2">
      <c r="A199" s="33"/>
      <c r="B199" s="1" t="s">
        <v>283</v>
      </c>
      <c r="C199" s="1" t="s">
        <v>138</v>
      </c>
      <c r="D199" s="1" t="s">
        <v>136</v>
      </c>
      <c r="E199" s="2">
        <v>530000</v>
      </c>
      <c r="F199" s="3">
        <v>0</v>
      </c>
      <c r="G199" s="8">
        <v>1590000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:33" ht="24.75" customHeight="1" x14ac:dyDescent="0.2">
      <c r="A200" s="33"/>
      <c r="B200" s="129" t="s">
        <v>284</v>
      </c>
      <c r="C200" s="130"/>
      <c r="D200" s="130"/>
      <c r="E200" s="130"/>
      <c r="F200" s="136"/>
      <c r="G200" s="7">
        <v>12600000</v>
      </c>
      <c r="H200" s="7"/>
      <c r="I200" s="7"/>
      <c r="J200" s="7"/>
      <c r="K200" s="7"/>
      <c r="L200" s="7"/>
      <c r="M200" s="7"/>
      <c r="N200" s="7"/>
      <c r="O200" s="7"/>
      <c r="P200" s="7">
        <v>12600000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8"/>
      <c r="AE200" s="7"/>
    </row>
    <row r="201" spans="1:33" ht="59.25" customHeight="1" x14ac:dyDescent="0.2">
      <c r="A201" s="33"/>
      <c r="B201" s="1" t="s">
        <v>285</v>
      </c>
      <c r="C201" s="1" t="s">
        <v>287</v>
      </c>
      <c r="D201" s="1" t="s">
        <v>136</v>
      </c>
      <c r="E201" s="2">
        <v>420000</v>
      </c>
      <c r="F201" s="3">
        <v>0</v>
      </c>
      <c r="G201" s="8">
        <v>12600000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:33" ht="24.75" customHeight="1" x14ac:dyDescent="0.2">
      <c r="A202" s="33"/>
      <c r="B202" s="129" t="s">
        <v>141</v>
      </c>
      <c r="C202" s="130"/>
      <c r="D202" s="130"/>
      <c r="E202" s="130"/>
      <c r="F202" s="136"/>
      <c r="G202" s="7">
        <v>3280000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>
        <v>3280000</v>
      </c>
      <c r="AA202" s="7"/>
      <c r="AB202" s="7"/>
      <c r="AC202" s="7"/>
      <c r="AD202" s="8"/>
      <c r="AE202" s="7"/>
    </row>
    <row r="203" spans="1:33" ht="24.75" customHeight="1" x14ac:dyDescent="0.2">
      <c r="A203" s="33"/>
      <c r="B203" s="1" t="s">
        <v>286</v>
      </c>
      <c r="C203" s="1" t="s">
        <v>135</v>
      </c>
      <c r="D203" s="1" t="s">
        <v>136</v>
      </c>
      <c r="E203" s="2">
        <v>410000</v>
      </c>
      <c r="F203" s="3">
        <v>0</v>
      </c>
      <c r="G203" s="8">
        <v>3280000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:33" ht="24.75" customHeight="1" x14ac:dyDescent="0.2">
      <c r="A204" s="24" t="s">
        <v>142</v>
      </c>
      <c r="B204" s="129" t="s">
        <v>143</v>
      </c>
      <c r="C204" s="130"/>
      <c r="D204" s="130"/>
      <c r="E204" s="130"/>
      <c r="F204" s="136"/>
      <c r="G204" s="7">
        <f>SUM(G205,G207,G209,G211,G213,G215,G217)</f>
        <v>119700000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3" ht="24.75" customHeight="1" x14ac:dyDescent="0.2">
      <c r="A205" s="33"/>
      <c r="B205" s="129" t="s">
        <v>290</v>
      </c>
      <c r="C205" s="130"/>
      <c r="D205" s="130"/>
      <c r="E205" s="130"/>
      <c r="F205" s="136"/>
      <c r="G205" s="7">
        <v>10000000</v>
      </c>
      <c r="H205" s="7"/>
      <c r="I205" s="7"/>
      <c r="J205" s="7"/>
      <c r="K205" s="7"/>
      <c r="L205" s="7"/>
      <c r="M205" s="7"/>
      <c r="N205" s="7">
        <v>2500000</v>
      </c>
      <c r="O205" s="7"/>
      <c r="P205" s="7"/>
      <c r="Q205" s="7"/>
      <c r="R205" s="7">
        <v>2500000</v>
      </c>
      <c r="S205" s="7"/>
      <c r="T205" s="7"/>
      <c r="U205" s="7"/>
      <c r="V205" s="7">
        <v>2500000</v>
      </c>
      <c r="W205" s="7"/>
      <c r="X205" s="7"/>
      <c r="Y205" s="7"/>
      <c r="Z205" s="7">
        <v>2500000</v>
      </c>
      <c r="AA205" s="7"/>
      <c r="AB205" s="7"/>
      <c r="AC205" s="7"/>
      <c r="AD205" s="8"/>
      <c r="AE205" s="7"/>
    </row>
    <row r="206" spans="1:33" ht="38.25" customHeight="1" x14ac:dyDescent="0.2">
      <c r="A206" s="33"/>
      <c r="B206" s="1" t="s">
        <v>291</v>
      </c>
      <c r="C206" s="4" t="s">
        <v>209</v>
      </c>
      <c r="D206" s="1" t="s">
        <v>90</v>
      </c>
      <c r="E206" s="2">
        <v>50000</v>
      </c>
      <c r="F206" s="3">
        <v>0</v>
      </c>
      <c r="G206" s="8">
        <v>10000000</v>
      </c>
      <c r="H206" s="66"/>
      <c r="I206" s="66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G206" s="15"/>
    </row>
    <row r="207" spans="1:33" ht="24.75" customHeight="1" x14ac:dyDescent="0.2">
      <c r="A207" s="33"/>
      <c r="B207" s="129" t="s">
        <v>292</v>
      </c>
      <c r="C207" s="130"/>
      <c r="D207" s="130"/>
      <c r="E207" s="130"/>
      <c r="F207" s="136"/>
      <c r="G207" s="7">
        <v>12600000</v>
      </c>
      <c r="H207" s="7"/>
      <c r="I207" s="7"/>
      <c r="J207" s="7">
        <v>3150000</v>
      </c>
      <c r="K207" s="7"/>
      <c r="L207" s="7"/>
      <c r="M207" s="7"/>
      <c r="N207" s="7"/>
      <c r="O207" s="7"/>
      <c r="P207" s="7"/>
      <c r="Q207" s="7"/>
      <c r="R207" s="7">
        <v>3150000</v>
      </c>
      <c r="S207" s="7"/>
      <c r="T207" s="7"/>
      <c r="U207" s="7"/>
      <c r="V207" s="7"/>
      <c r="W207" s="7"/>
      <c r="X207" s="7">
        <v>3150000</v>
      </c>
      <c r="Y207" s="7"/>
      <c r="Z207" s="7"/>
      <c r="AA207" s="7"/>
      <c r="AB207" s="7">
        <v>3150000</v>
      </c>
      <c r="AC207" s="7"/>
      <c r="AD207" s="8"/>
      <c r="AE207" s="7"/>
      <c r="AG207" s="15"/>
    </row>
    <row r="208" spans="1:33" ht="42" customHeight="1" x14ac:dyDescent="0.2">
      <c r="A208" s="33"/>
      <c r="B208" s="1" t="s">
        <v>293</v>
      </c>
      <c r="C208" s="1" t="s">
        <v>146</v>
      </c>
      <c r="D208" s="1" t="s">
        <v>145</v>
      </c>
      <c r="E208" s="2">
        <v>50000</v>
      </c>
      <c r="F208" s="3">
        <v>0</v>
      </c>
      <c r="G208" s="8">
        <v>12600000</v>
      </c>
      <c r="H208" s="8"/>
      <c r="I208" s="66"/>
      <c r="J208" s="66"/>
      <c r="K208" s="66"/>
      <c r="L208" s="66"/>
      <c r="M208" s="66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G208" s="15"/>
    </row>
    <row r="209" spans="1:33" ht="24.75" customHeight="1" x14ac:dyDescent="0.2">
      <c r="A209" s="33"/>
      <c r="B209" s="129" t="s">
        <v>294</v>
      </c>
      <c r="C209" s="130"/>
      <c r="D209" s="130"/>
      <c r="E209" s="130"/>
      <c r="F209" s="136"/>
      <c r="G209" s="7">
        <v>47400000</v>
      </c>
      <c r="H209" s="7"/>
      <c r="I209" s="65"/>
      <c r="J209" s="65"/>
      <c r="K209" s="65"/>
      <c r="L209" s="65">
        <v>7900000</v>
      </c>
      <c r="M209" s="65"/>
      <c r="N209" s="65">
        <v>7900000</v>
      </c>
      <c r="O209" s="7"/>
      <c r="P209" s="65">
        <v>7900000</v>
      </c>
      <c r="Q209" s="7"/>
      <c r="R209" s="7"/>
      <c r="S209" s="7"/>
      <c r="T209" s="7"/>
      <c r="U209" s="7"/>
      <c r="V209" s="65">
        <v>7900000</v>
      </c>
      <c r="W209" s="7"/>
      <c r="X209" s="7"/>
      <c r="Y209" s="7"/>
      <c r="Z209" s="65">
        <v>7900000</v>
      </c>
      <c r="AA209" s="7"/>
      <c r="AB209" s="65">
        <v>7900000</v>
      </c>
      <c r="AC209" s="7"/>
      <c r="AD209" s="8"/>
      <c r="AE209" s="7"/>
      <c r="AG209" s="15"/>
    </row>
    <row r="210" spans="1:33" ht="34.5" customHeight="1" x14ac:dyDescent="0.2">
      <c r="A210" s="33"/>
      <c r="B210" s="1" t="s">
        <v>295</v>
      </c>
      <c r="C210" s="1" t="s">
        <v>82</v>
      </c>
      <c r="D210" s="1" t="s">
        <v>92</v>
      </c>
      <c r="E210" s="2">
        <v>50000</v>
      </c>
      <c r="F210" s="3">
        <v>0</v>
      </c>
      <c r="G210" s="8">
        <v>47400000</v>
      </c>
      <c r="H210" s="8"/>
      <c r="I210" s="66"/>
      <c r="J210" s="66"/>
      <c r="K210" s="66"/>
      <c r="L210" s="66"/>
      <c r="M210" s="66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G210" s="15"/>
    </row>
    <row r="211" spans="1:33" ht="29.25" customHeight="1" x14ac:dyDescent="0.2">
      <c r="A211" s="33"/>
      <c r="B211" s="129" t="s">
        <v>147</v>
      </c>
      <c r="C211" s="130"/>
      <c r="D211" s="130"/>
      <c r="E211" s="130"/>
      <c r="F211" s="136"/>
      <c r="G211" s="7">
        <v>16000000</v>
      </c>
      <c r="H211" s="7"/>
      <c r="I211" s="65"/>
      <c r="J211" s="65"/>
      <c r="K211" s="65"/>
      <c r="L211" s="65"/>
      <c r="M211" s="65"/>
      <c r="N211" s="7">
        <v>4000000</v>
      </c>
      <c r="O211" s="7"/>
      <c r="P211" s="7"/>
      <c r="Q211" s="7"/>
      <c r="R211" s="7"/>
      <c r="S211" s="7"/>
      <c r="T211" s="7"/>
      <c r="U211" s="7"/>
      <c r="V211" s="7">
        <v>4000000</v>
      </c>
      <c r="W211" s="7"/>
      <c r="X211" s="7"/>
      <c r="Y211" s="7"/>
      <c r="Z211" s="7">
        <v>4000000</v>
      </c>
      <c r="AA211" s="7"/>
      <c r="AB211" s="7">
        <v>4000000</v>
      </c>
      <c r="AC211" s="7"/>
      <c r="AD211" s="8"/>
      <c r="AE211" s="7"/>
      <c r="AG211" s="15"/>
    </row>
    <row r="212" spans="1:33" ht="36" x14ac:dyDescent="0.2">
      <c r="A212" s="33"/>
      <c r="B212" s="14" t="s">
        <v>144</v>
      </c>
      <c r="C212" s="1" t="s">
        <v>296</v>
      </c>
      <c r="D212" s="1" t="s">
        <v>148</v>
      </c>
      <c r="E212" s="2">
        <v>50000</v>
      </c>
      <c r="F212" s="3">
        <v>0</v>
      </c>
      <c r="G212" s="8">
        <v>16000000</v>
      </c>
      <c r="H212" s="8"/>
      <c r="I212" s="66"/>
      <c r="J212" s="66"/>
      <c r="K212" s="66"/>
      <c r="L212" s="66"/>
      <c r="M212" s="66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G212" s="15"/>
    </row>
    <row r="213" spans="1:33" ht="24.75" customHeight="1" x14ac:dyDescent="0.2">
      <c r="A213" s="33"/>
      <c r="B213" s="129" t="s">
        <v>297</v>
      </c>
      <c r="C213" s="130"/>
      <c r="D213" s="130"/>
      <c r="E213" s="130"/>
      <c r="F213" s="136"/>
      <c r="G213" s="7">
        <v>15000000</v>
      </c>
      <c r="H213" s="7"/>
      <c r="I213" s="65"/>
      <c r="J213" s="65">
        <v>1500000</v>
      </c>
      <c r="K213" s="65"/>
      <c r="L213" s="65"/>
      <c r="M213" s="65"/>
      <c r="N213" s="7"/>
      <c r="O213" s="7"/>
      <c r="P213" s="65">
        <v>3000000</v>
      </c>
      <c r="Q213" s="7"/>
      <c r="R213" s="7"/>
      <c r="S213" s="7"/>
      <c r="T213" s="7"/>
      <c r="U213" s="7"/>
      <c r="V213" s="65">
        <v>3000000</v>
      </c>
      <c r="W213" s="7"/>
      <c r="X213" s="65">
        <v>3000000</v>
      </c>
      <c r="Y213" s="7"/>
      <c r="Z213" s="65">
        <v>3000000</v>
      </c>
      <c r="AA213" s="7"/>
      <c r="AB213" s="65">
        <v>1500000</v>
      </c>
      <c r="AC213" s="7"/>
      <c r="AD213" s="8"/>
      <c r="AE213" s="7"/>
      <c r="AG213" s="15"/>
    </row>
    <row r="214" spans="1:33" ht="45" customHeight="1" x14ac:dyDescent="0.2">
      <c r="A214" s="33"/>
      <c r="B214" s="1" t="s">
        <v>293</v>
      </c>
      <c r="C214" s="4" t="s">
        <v>298</v>
      </c>
      <c r="D214" s="1" t="s">
        <v>90</v>
      </c>
      <c r="E214" s="2">
        <v>50000</v>
      </c>
      <c r="F214" s="3">
        <v>0</v>
      </c>
      <c r="G214" s="8">
        <v>15000000</v>
      </c>
      <c r="H214" s="66"/>
      <c r="I214" s="66"/>
      <c r="J214" s="66"/>
      <c r="K214" s="66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G214" s="15"/>
    </row>
    <row r="215" spans="1:33" ht="24.75" customHeight="1" x14ac:dyDescent="0.2">
      <c r="A215" s="33"/>
      <c r="B215" s="129" t="s">
        <v>299</v>
      </c>
      <c r="C215" s="130"/>
      <c r="D215" s="130"/>
      <c r="E215" s="130"/>
      <c r="F215" s="136"/>
      <c r="G215" s="7">
        <v>16200000</v>
      </c>
      <c r="H215" s="65"/>
      <c r="I215" s="65"/>
      <c r="J215" s="65"/>
      <c r="K215" s="65"/>
      <c r="L215" s="7">
        <v>4050000</v>
      </c>
      <c r="M215" s="7"/>
      <c r="N215" s="7"/>
      <c r="O215" s="7"/>
      <c r="P215" s="7"/>
      <c r="Q215" s="7"/>
      <c r="R215" s="7">
        <v>4050000</v>
      </c>
      <c r="S215" s="7"/>
      <c r="U215" s="7"/>
      <c r="V215" s="7"/>
      <c r="W215" s="7"/>
      <c r="X215" s="7">
        <v>4050000</v>
      </c>
      <c r="Y215" s="7"/>
      <c r="Z215" s="7"/>
      <c r="AA215" s="7"/>
      <c r="AB215" s="7"/>
      <c r="AC215" s="7"/>
      <c r="AD215" s="7">
        <v>4050000</v>
      </c>
      <c r="AE215" s="7"/>
      <c r="AG215" s="15"/>
    </row>
    <row r="216" spans="1:33" ht="46.5" customHeight="1" x14ac:dyDescent="0.2">
      <c r="A216" s="33"/>
      <c r="B216" s="1" t="s">
        <v>293</v>
      </c>
      <c r="C216" s="1" t="s">
        <v>212</v>
      </c>
      <c r="D216" s="1" t="s">
        <v>148</v>
      </c>
      <c r="E216" s="2">
        <v>50000</v>
      </c>
      <c r="F216" s="3">
        <v>0</v>
      </c>
      <c r="G216" s="8">
        <v>16200000</v>
      </c>
      <c r="H216" s="66"/>
      <c r="I216" s="66"/>
      <c r="J216" s="66"/>
      <c r="K216" s="66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G216" s="15"/>
    </row>
    <row r="217" spans="1:33" ht="24.75" customHeight="1" x14ac:dyDescent="0.2">
      <c r="A217" s="33"/>
      <c r="B217" s="129" t="s">
        <v>300</v>
      </c>
      <c r="C217" s="130"/>
      <c r="D217" s="130"/>
      <c r="E217" s="130"/>
      <c r="F217" s="136"/>
      <c r="G217" s="7">
        <v>2500000</v>
      </c>
      <c r="H217" s="65"/>
      <c r="I217" s="65"/>
      <c r="J217" s="65"/>
      <c r="K217" s="65"/>
      <c r="L217" s="7"/>
      <c r="M217" s="7"/>
      <c r="N217" s="7">
        <v>1250000</v>
      </c>
      <c r="O217" s="7"/>
      <c r="P217" s="7"/>
      <c r="Q217" s="7"/>
      <c r="R217" s="7"/>
      <c r="S217" s="7"/>
      <c r="T217" s="7"/>
      <c r="U217" s="7"/>
      <c r="V217" s="7"/>
      <c r="W217" s="7"/>
      <c r="X217" s="7">
        <v>1250000</v>
      </c>
      <c r="Y217" s="7"/>
      <c r="Z217" s="7"/>
      <c r="AA217" s="7"/>
      <c r="AB217" s="7"/>
      <c r="AC217" s="7"/>
      <c r="AD217" s="8"/>
      <c r="AE217" s="7"/>
      <c r="AG217" s="15"/>
    </row>
    <row r="218" spans="1:33" ht="42.75" customHeight="1" x14ac:dyDescent="0.2">
      <c r="A218" s="33"/>
      <c r="B218" s="1" t="s">
        <v>293</v>
      </c>
      <c r="C218" s="1" t="s">
        <v>149</v>
      </c>
      <c r="D218" s="1" t="s">
        <v>92</v>
      </c>
      <c r="E218" s="2">
        <v>50000</v>
      </c>
      <c r="F218" s="3">
        <v>0</v>
      </c>
      <c r="G218" s="8">
        <v>2500000</v>
      </c>
      <c r="H218" s="66"/>
      <c r="I218" s="66"/>
      <c r="J218" s="66"/>
      <c r="K218" s="67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G218" s="15"/>
    </row>
    <row r="219" spans="1:33" ht="42.75" customHeight="1" x14ac:dyDescent="0.2">
      <c r="A219" s="103"/>
      <c r="B219" s="150" t="s">
        <v>169</v>
      </c>
      <c r="C219" s="150"/>
      <c r="D219" s="150"/>
      <c r="E219" s="150"/>
      <c r="F219" s="150"/>
      <c r="G219" s="106">
        <f>SUM(G204,G185,G183,G181,G179,G176,G173,G168,G166,G163,G159,G154,G148,G146,G144,G142,G139,G123,G120,G115,G86,G73,G76,G62,G49,G47,G44,G11,G9)</f>
        <v>522332759</v>
      </c>
      <c r="H219" s="104"/>
      <c r="I219" s="104"/>
      <c r="J219" s="65">
        <f>SUM(J10:J217)</f>
        <v>86220500</v>
      </c>
      <c r="K219" s="113"/>
      <c r="L219" s="7">
        <f>SUM(L10:L217)</f>
        <v>43909500</v>
      </c>
      <c r="M219" s="104"/>
      <c r="N219" s="7">
        <f>SUM(N10:N218)</f>
        <v>59949000</v>
      </c>
      <c r="O219" s="104"/>
      <c r="P219" s="7">
        <f>SUM(P10:P218)</f>
        <v>59666500</v>
      </c>
      <c r="Q219" s="104"/>
      <c r="R219" s="7">
        <f>SUM(R10:R218)</f>
        <v>38880000</v>
      </c>
      <c r="S219" s="104"/>
      <c r="T219" s="7">
        <f>SUM(T10:T218)</f>
        <v>43502500</v>
      </c>
      <c r="U219" s="104"/>
      <c r="V219" s="7">
        <f>SUM(V10:V218)</f>
        <v>54089000</v>
      </c>
      <c r="W219" s="104"/>
      <c r="X219" s="7">
        <f>SUM(X10:X218)</f>
        <v>33350500</v>
      </c>
      <c r="Y219" s="104"/>
      <c r="Z219" s="7">
        <f>SUM(Z10:Z216)</f>
        <v>45114759</v>
      </c>
      <c r="AA219" s="104"/>
      <c r="AB219" s="7">
        <f>SUM(AB10:AB218)</f>
        <v>39495900</v>
      </c>
      <c r="AC219" s="104"/>
      <c r="AD219" s="7">
        <f>SUM(AD10:AD218)</f>
        <v>18154600</v>
      </c>
      <c r="AE219" s="105"/>
      <c r="AF219" s="115">
        <f>SUM(J219:AE219)</f>
        <v>522332759</v>
      </c>
      <c r="AG219" s="15"/>
    </row>
    <row r="220" spans="1:33" ht="24.75" customHeight="1" x14ac:dyDescent="0.2">
      <c r="A220" s="47" t="s">
        <v>1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9"/>
      <c r="AG220" s="15"/>
    </row>
    <row r="221" spans="1:33" ht="24.75" customHeight="1" x14ac:dyDescent="0.2">
      <c r="A221" s="24" t="s">
        <v>350</v>
      </c>
      <c r="B221" s="129" t="s">
        <v>88</v>
      </c>
      <c r="C221" s="130"/>
      <c r="D221" s="130"/>
      <c r="E221" s="130"/>
      <c r="F221" s="130"/>
      <c r="G221" s="10">
        <v>1000000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G221" s="15"/>
    </row>
    <row r="222" spans="1:33" ht="24.75" customHeight="1" x14ac:dyDescent="0.2">
      <c r="A222" s="33"/>
      <c r="B222" s="129" t="s">
        <v>351</v>
      </c>
      <c r="C222" s="130"/>
      <c r="D222" s="130"/>
      <c r="E222" s="130"/>
      <c r="F222" s="130"/>
      <c r="G222" s="10">
        <v>1000000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>
        <v>1000000</v>
      </c>
      <c r="U222" s="7"/>
      <c r="V222" s="7"/>
      <c r="W222" s="7"/>
      <c r="X222" s="7"/>
      <c r="Y222" s="7"/>
      <c r="Z222" s="7"/>
      <c r="AA222" s="7"/>
      <c r="AB222" s="7"/>
      <c r="AC222" s="7"/>
      <c r="AD222" s="8"/>
      <c r="AE222" s="7"/>
    </row>
    <row r="223" spans="1:33" ht="69.75" customHeight="1" x14ac:dyDescent="0.2">
      <c r="A223" s="33"/>
      <c r="B223" s="1" t="s">
        <v>239</v>
      </c>
      <c r="C223" s="4">
        <v>1</v>
      </c>
      <c r="D223" s="1" t="s">
        <v>352</v>
      </c>
      <c r="E223" s="2">
        <v>1000000</v>
      </c>
      <c r="F223" s="6">
        <v>0</v>
      </c>
      <c r="G223" s="9">
        <v>1000000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3" ht="24.75" customHeight="1" x14ac:dyDescent="0.2">
      <c r="A224" s="24" t="s">
        <v>93</v>
      </c>
      <c r="B224" s="129" t="s">
        <v>353</v>
      </c>
      <c r="C224" s="130"/>
      <c r="D224" s="130"/>
      <c r="E224" s="130"/>
      <c r="F224" s="130"/>
      <c r="G224" s="10">
        <f>SUM(G225,G227,G229)</f>
        <v>3910000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ht="24.75" customHeight="1" x14ac:dyDescent="0.2">
      <c r="A225" s="33"/>
      <c r="B225" s="129" t="s">
        <v>354</v>
      </c>
      <c r="C225" s="130"/>
      <c r="D225" s="130"/>
      <c r="E225" s="130"/>
      <c r="F225" s="130"/>
      <c r="G225" s="10">
        <v>1500000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>
        <v>1500000</v>
      </c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ht="70.5" customHeight="1" x14ac:dyDescent="0.2">
      <c r="A226" s="33"/>
      <c r="B226" s="1" t="s">
        <v>355</v>
      </c>
      <c r="C226" s="4" t="s">
        <v>356</v>
      </c>
      <c r="D226" s="1" t="s">
        <v>352</v>
      </c>
      <c r="E226" s="2">
        <v>500000</v>
      </c>
      <c r="F226" s="6">
        <v>0</v>
      </c>
      <c r="G226" s="9">
        <v>1500000</v>
      </c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31" ht="24.75" customHeight="1" x14ac:dyDescent="0.2">
      <c r="A227" s="33"/>
      <c r="B227" s="129" t="s">
        <v>95</v>
      </c>
      <c r="C227" s="130"/>
      <c r="D227" s="130"/>
      <c r="E227" s="130"/>
      <c r="F227" s="130"/>
      <c r="G227" s="10">
        <v>1210000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>
        <v>1210000</v>
      </c>
      <c r="U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ht="41.25" customHeight="1" x14ac:dyDescent="0.2">
      <c r="A228" s="33"/>
      <c r="B228" s="1" t="s">
        <v>242</v>
      </c>
      <c r="C228" s="4">
        <v>1</v>
      </c>
      <c r="D228" s="1" t="s">
        <v>96</v>
      </c>
      <c r="E228" s="2">
        <v>1210000</v>
      </c>
      <c r="F228" s="6">
        <v>0</v>
      </c>
      <c r="G228" s="9">
        <v>1210000</v>
      </c>
      <c r="H228" s="8"/>
      <c r="I228" s="8"/>
      <c r="J228" s="8"/>
      <c r="K228" s="8"/>
      <c r="L228" s="8"/>
      <c r="M228" s="9"/>
      <c r="N228" s="9"/>
      <c r="O228" s="9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</row>
    <row r="229" spans="1:31" ht="24.75" customHeight="1" x14ac:dyDescent="0.2">
      <c r="A229" s="33"/>
      <c r="B229" s="129" t="s">
        <v>357</v>
      </c>
      <c r="C229" s="130"/>
      <c r="D229" s="130"/>
      <c r="E229" s="130"/>
      <c r="F229" s="130"/>
      <c r="G229" s="10">
        <v>1200000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>
        <v>1200000</v>
      </c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ht="54" customHeight="1" x14ac:dyDescent="0.2">
      <c r="A230" s="33"/>
      <c r="B230" s="1" t="s">
        <v>358</v>
      </c>
      <c r="C230" s="4" t="s">
        <v>359</v>
      </c>
      <c r="D230" s="1" t="s">
        <v>96</v>
      </c>
      <c r="E230" s="2">
        <v>300000</v>
      </c>
      <c r="F230" s="6">
        <v>0</v>
      </c>
      <c r="G230" s="9">
        <v>1200000</v>
      </c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 spans="1:31" ht="24.75" customHeight="1" x14ac:dyDescent="0.2">
      <c r="A231" s="24" t="s">
        <v>360</v>
      </c>
      <c r="B231" s="129" t="s">
        <v>168</v>
      </c>
      <c r="C231" s="130"/>
      <c r="D231" s="130"/>
      <c r="E231" s="130"/>
      <c r="F231" s="130"/>
      <c r="G231" s="10">
        <v>1500000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>
        <v>1500000</v>
      </c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ht="24.75" customHeight="1" x14ac:dyDescent="0.2">
      <c r="A232" s="33"/>
      <c r="B232" s="148" t="s">
        <v>361</v>
      </c>
      <c r="C232" s="140"/>
      <c r="D232" s="140"/>
      <c r="E232" s="140"/>
      <c r="F232" s="149"/>
      <c r="G232" s="9">
        <v>1500000</v>
      </c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 spans="1:31" ht="56.25" customHeight="1" x14ac:dyDescent="0.2">
      <c r="A233" s="72"/>
      <c r="B233" s="75" t="s">
        <v>362</v>
      </c>
      <c r="C233" s="75">
        <v>1</v>
      </c>
      <c r="D233" s="75" t="s">
        <v>363</v>
      </c>
      <c r="E233" s="2">
        <v>1500000</v>
      </c>
      <c r="F233" s="75">
        <v>0</v>
      </c>
      <c r="G233" s="9">
        <v>1500000</v>
      </c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</row>
    <row r="234" spans="1:31" ht="24.75" customHeight="1" x14ac:dyDescent="0.2">
      <c r="A234" s="24" t="s">
        <v>365</v>
      </c>
      <c r="B234" s="143" t="s">
        <v>364</v>
      </c>
      <c r="C234" s="144"/>
      <c r="D234" s="144"/>
      <c r="E234" s="144"/>
      <c r="F234" s="144"/>
      <c r="G234" s="10">
        <v>460000000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ht="24.75" customHeight="1" x14ac:dyDescent="0.2">
      <c r="A235" s="33"/>
      <c r="B235" s="129" t="s">
        <v>366</v>
      </c>
      <c r="C235" s="130"/>
      <c r="D235" s="130"/>
      <c r="E235" s="130"/>
      <c r="F235" s="130"/>
      <c r="G235" s="10">
        <v>460000000</v>
      </c>
      <c r="H235" s="7"/>
      <c r="I235" s="7"/>
      <c r="J235" s="7"/>
      <c r="K235" s="7"/>
      <c r="L235" s="7"/>
      <c r="M235" s="7"/>
      <c r="N235" s="7"/>
      <c r="O235" s="7"/>
      <c r="P235" s="7">
        <v>230000000</v>
      </c>
      <c r="Q235" s="7"/>
      <c r="R235" s="7">
        <v>230000000</v>
      </c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ht="49.5" customHeight="1" x14ac:dyDescent="0.2">
      <c r="A236" s="33"/>
      <c r="B236" s="1" t="s">
        <v>367</v>
      </c>
      <c r="C236" s="4">
        <v>46</v>
      </c>
      <c r="D236" s="1" t="s">
        <v>96</v>
      </c>
      <c r="E236" s="2">
        <v>10000000</v>
      </c>
      <c r="F236" s="6">
        <v>0</v>
      </c>
      <c r="G236" s="9">
        <v>460000000</v>
      </c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</row>
    <row r="237" spans="1:31" ht="24.75" customHeight="1" x14ac:dyDescent="0.2">
      <c r="A237" s="24" t="s">
        <v>150</v>
      </c>
      <c r="B237" s="129" t="s">
        <v>151</v>
      </c>
      <c r="C237" s="130"/>
      <c r="D237" s="130"/>
      <c r="E237" s="130"/>
      <c r="F237" s="130"/>
      <c r="G237" s="10">
        <v>55200000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>
        <f t="shared" ref="T237:AD237" si="2">SUM(T238:T239)</f>
        <v>0</v>
      </c>
      <c r="U237" s="7"/>
      <c r="V237" s="7">
        <f t="shared" si="2"/>
        <v>0</v>
      </c>
      <c r="W237" s="7"/>
      <c r="X237" s="7">
        <f t="shared" si="2"/>
        <v>0</v>
      </c>
      <c r="Y237" s="7"/>
      <c r="Z237" s="7">
        <f t="shared" si="2"/>
        <v>0</v>
      </c>
      <c r="AA237" s="7"/>
      <c r="AB237" s="7">
        <f t="shared" si="2"/>
        <v>0</v>
      </c>
      <c r="AC237" s="7"/>
      <c r="AD237" s="7">
        <f t="shared" si="2"/>
        <v>0</v>
      </c>
      <c r="AE237" s="7"/>
    </row>
    <row r="238" spans="1:31" ht="24.75" customHeight="1" x14ac:dyDescent="0.2">
      <c r="A238" s="33"/>
      <c r="B238" s="129" t="s">
        <v>368</v>
      </c>
      <c r="C238" s="130"/>
      <c r="D238" s="130"/>
      <c r="E238" s="130"/>
      <c r="F238" s="130"/>
      <c r="G238" s="10">
        <v>55200000</v>
      </c>
      <c r="H238" s="7"/>
      <c r="I238" s="7"/>
      <c r="J238" s="7"/>
      <c r="K238" s="7"/>
      <c r="M238" s="7"/>
      <c r="N238" s="7">
        <v>55200000</v>
      </c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ht="33" customHeight="1" x14ac:dyDescent="0.2">
      <c r="A239" s="33"/>
      <c r="B239" s="1" t="s">
        <v>369</v>
      </c>
      <c r="C239" s="4">
        <v>46</v>
      </c>
      <c r="D239" s="1" t="s">
        <v>90</v>
      </c>
      <c r="E239" s="2">
        <v>1200000</v>
      </c>
      <c r="F239" s="6">
        <v>0</v>
      </c>
      <c r="G239" s="9">
        <v>55200000</v>
      </c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spans="1:31" ht="24.75" customHeight="1" x14ac:dyDescent="0.2">
      <c r="A240" s="24" t="s">
        <v>152</v>
      </c>
      <c r="B240" s="129" t="s">
        <v>153</v>
      </c>
      <c r="C240" s="130"/>
      <c r="D240" s="130"/>
      <c r="E240" s="130"/>
      <c r="F240" s="130"/>
      <c r="G240" s="10">
        <v>18000000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>
        <f t="shared" ref="T240:AD240" si="3">SUM(T241:T242)</f>
        <v>0</v>
      </c>
      <c r="U240" s="7"/>
      <c r="V240" s="7">
        <f t="shared" si="3"/>
        <v>0</v>
      </c>
      <c r="W240" s="7"/>
      <c r="X240" s="7">
        <f t="shared" si="3"/>
        <v>0</v>
      </c>
      <c r="Y240" s="7"/>
      <c r="Z240" s="7">
        <f t="shared" si="3"/>
        <v>0</v>
      </c>
      <c r="AA240" s="7"/>
      <c r="AB240" s="7">
        <f t="shared" si="3"/>
        <v>0</v>
      </c>
      <c r="AC240" s="7"/>
      <c r="AD240" s="7">
        <f t="shared" si="3"/>
        <v>0</v>
      </c>
      <c r="AE240" s="7"/>
    </row>
    <row r="241" spans="1:31" ht="24.75" customHeight="1" x14ac:dyDescent="0.2">
      <c r="A241" s="33"/>
      <c r="B241" s="129" t="s">
        <v>154</v>
      </c>
      <c r="C241" s="130"/>
      <c r="D241" s="130"/>
      <c r="E241" s="130"/>
      <c r="F241" s="130"/>
      <c r="G241" s="10">
        <v>18000000</v>
      </c>
      <c r="H241" s="7"/>
      <c r="I241" s="7"/>
      <c r="J241" s="7"/>
      <c r="K241" s="7"/>
      <c r="L241" s="13"/>
      <c r="M241" s="7"/>
      <c r="N241" s="7">
        <v>18000000</v>
      </c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ht="24.75" customHeight="1" x14ac:dyDescent="0.2">
      <c r="A242" s="33"/>
      <c r="B242" s="1" t="s">
        <v>155</v>
      </c>
      <c r="C242" s="4">
        <v>15</v>
      </c>
      <c r="D242" s="1" t="s">
        <v>90</v>
      </c>
      <c r="E242" s="2">
        <v>1200000</v>
      </c>
      <c r="F242" s="6">
        <v>0</v>
      </c>
      <c r="G242" s="9">
        <v>18000000</v>
      </c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spans="1:31" ht="24.75" customHeight="1" x14ac:dyDescent="0.2">
      <c r="A243" s="24" t="s">
        <v>156</v>
      </c>
      <c r="B243" s="129" t="s">
        <v>157</v>
      </c>
      <c r="C243" s="130"/>
      <c r="D243" s="130"/>
      <c r="E243" s="130"/>
      <c r="F243" s="130"/>
      <c r="G243" s="10">
        <v>1200000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>
        <f t="shared" ref="T243:AD243" si="4">SUM(T244:T245)</f>
        <v>0</v>
      </c>
      <c r="U243" s="7"/>
      <c r="V243" s="7">
        <f t="shared" si="4"/>
        <v>0</v>
      </c>
      <c r="W243" s="7"/>
      <c r="X243" s="7">
        <f t="shared" si="4"/>
        <v>0</v>
      </c>
      <c r="Y243" s="7"/>
      <c r="Z243" s="7">
        <f t="shared" si="4"/>
        <v>0</v>
      </c>
      <c r="AA243" s="7"/>
      <c r="AB243" s="7">
        <f t="shared" si="4"/>
        <v>0</v>
      </c>
      <c r="AC243" s="7"/>
      <c r="AD243" s="7">
        <f t="shared" si="4"/>
        <v>0</v>
      </c>
      <c r="AE243" s="7"/>
    </row>
    <row r="244" spans="1:31" ht="24.75" customHeight="1" x14ac:dyDescent="0.2">
      <c r="A244" s="33"/>
      <c r="B244" s="129" t="s">
        <v>158</v>
      </c>
      <c r="C244" s="130"/>
      <c r="D244" s="130"/>
      <c r="E244" s="130"/>
      <c r="F244" s="130"/>
      <c r="G244" s="10">
        <v>1200000</v>
      </c>
      <c r="H244" s="7"/>
      <c r="I244" s="7"/>
      <c r="J244" s="7"/>
      <c r="K244" s="7"/>
      <c r="L244" s="13"/>
      <c r="M244" s="7"/>
      <c r="N244" s="7">
        <v>1200000</v>
      </c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ht="24.75" customHeight="1" x14ac:dyDescent="0.2">
      <c r="A245" s="35"/>
      <c r="B245" s="26" t="s">
        <v>159</v>
      </c>
      <c r="C245" s="27">
        <v>1</v>
      </c>
      <c r="D245" s="26" t="s">
        <v>90</v>
      </c>
      <c r="E245" s="28">
        <v>1200000</v>
      </c>
      <c r="F245" s="29">
        <v>0</v>
      </c>
      <c r="G245" s="30">
        <v>1200000</v>
      </c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  <row r="246" spans="1:31" ht="24.75" customHeight="1" x14ac:dyDescent="0.2">
      <c r="A246" s="145" t="s">
        <v>169</v>
      </c>
      <c r="B246" s="146"/>
      <c r="C246" s="146"/>
      <c r="D246" s="146"/>
      <c r="E246" s="146"/>
      <c r="F246" s="147"/>
      <c r="G246" s="8">
        <f>SUM(G243,G240,G237,G234,G231,G224,G221)</f>
        <v>540810000</v>
      </c>
      <c r="H246" s="101"/>
      <c r="I246" s="101"/>
      <c r="J246" s="101"/>
      <c r="K246" s="101"/>
      <c r="L246" s="101"/>
      <c r="M246" s="101"/>
      <c r="N246" s="101">
        <f>SUM(N221:N245)</f>
        <v>74400000</v>
      </c>
      <c r="O246" s="101"/>
      <c r="P246" s="101">
        <f>SUM(P221:P245)</f>
        <v>230000000</v>
      </c>
      <c r="Q246" s="101"/>
      <c r="R246" s="101">
        <f>SUM(R221:R245)</f>
        <v>230000000</v>
      </c>
      <c r="S246" s="101"/>
      <c r="T246" s="101">
        <f>SUM(T221:T245)</f>
        <v>4910000</v>
      </c>
      <c r="U246" s="101"/>
      <c r="V246" s="101">
        <f>SUM(V221:V243)</f>
        <v>1500000</v>
      </c>
      <c r="W246" s="101"/>
      <c r="X246" s="101"/>
      <c r="Y246" s="101"/>
      <c r="Z246" s="101"/>
      <c r="AA246" s="101"/>
      <c r="AB246" s="101"/>
      <c r="AC246" s="101"/>
      <c r="AD246" s="102"/>
      <c r="AE246" s="31"/>
    </row>
    <row r="247" spans="1:31" ht="24.75" customHeight="1" x14ac:dyDescent="0.2">
      <c r="A247" s="107"/>
      <c r="B247" s="108"/>
      <c r="C247" s="108"/>
      <c r="D247" s="108"/>
      <c r="E247" s="108"/>
      <c r="F247" s="108"/>
      <c r="G247" s="114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>
        <f>SUM(N246:Z246)</f>
        <v>540810000</v>
      </c>
      <c r="Y247" s="101"/>
      <c r="Z247" s="101"/>
      <c r="AA247" s="101"/>
      <c r="AB247" s="101"/>
      <c r="AC247" s="101"/>
      <c r="AD247" s="102"/>
      <c r="AE247" s="31"/>
    </row>
    <row r="248" spans="1:31" ht="24.75" customHeight="1" x14ac:dyDescent="0.2">
      <c r="A248" s="50" t="s">
        <v>2</v>
      </c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49"/>
      <c r="AE248" s="52"/>
    </row>
    <row r="249" spans="1:31" ht="24.75" customHeight="1" x14ac:dyDescent="0.2">
      <c r="A249" s="22" t="s">
        <v>36</v>
      </c>
      <c r="B249" s="21" t="s">
        <v>37</v>
      </c>
      <c r="C249" s="21"/>
      <c r="D249" s="21"/>
      <c r="E249" s="21"/>
      <c r="F249" s="21"/>
      <c r="G249" s="7">
        <v>77250</v>
      </c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</row>
    <row r="250" spans="1:31" ht="24.75" customHeight="1" x14ac:dyDescent="0.2">
      <c r="A250" s="33"/>
      <c r="B250" s="129" t="s">
        <v>349</v>
      </c>
      <c r="C250" s="130"/>
      <c r="D250" s="130"/>
      <c r="E250" s="130"/>
      <c r="F250" s="130"/>
      <c r="G250" s="10">
        <v>77250</v>
      </c>
      <c r="H250" s="7"/>
      <c r="I250" s="7"/>
      <c r="J250" s="7">
        <v>77250</v>
      </c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ht="46.5" customHeight="1" x14ac:dyDescent="0.2">
      <c r="A251" s="33"/>
      <c r="B251" s="1" t="s">
        <v>301</v>
      </c>
      <c r="C251" s="4">
        <v>250</v>
      </c>
      <c r="D251" s="1" t="s">
        <v>160</v>
      </c>
      <c r="E251" s="2">
        <v>309</v>
      </c>
      <c r="F251" s="6">
        <v>0</v>
      </c>
      <c r="G251" s="9">
        <v>77250</v>
      </c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spans="1:31" ht="24.75" customHeight="1" x14ac:dyDescent="0.2">
      <c r="A252" s="24" t="s">
        <v>373</v>
      </c>
      <c r="B252" s="129" t="s">
        <v>371</v>
      </c>
      <c r="C252" s="130"/>
      <c r="D252" s="130"/>
      <c r="E252" s="130"/>
      <c r="F252" s="130"/>
      <c r="G252" s="10">
        <v>690000</v>
      </c>
      <c r="H252" s="7"/>
      <c r="I252" s="7"/>
      <c r="J252" s="7">
        <v>690000</v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ht="24.75" customHeight="1" x14ac:dyDescent="0.2">
      <c r="A253" s="24"/>
      <c r="B253" s="54" t="s">
        <v>372</v>
      </c>
      <c r="C253" s="55"/>
      <c r="D253" s="55"/>
      <c r="E253" s="55"/>
      <c r="F253" s="55"/>
      <c r="G253" s="10">
        <v>690000</v>
      </c>
      <c r="H253" s="7"/>
      <c r="I253" s="10"/>
      <c r="J253" s="10"/>
      <c r="K253" s="10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ht="24.75" customHeight="1" x14ac:dyDescent="0.2">
      <c r="A254" s="33"/>
      <c r="B254" s="1" t="s">
        <v>196</v>
      </c>
      <c r="C254" s="4">
        <v>30</v>
      </c>
      <c r="D254" s="1" t="s">
        <v>80</v>
      </c>
      <c r="E254" s="5">
        <v>23000</v>
      </c>
      <c r="F254" s="6">
        <v>0</v>
      </c>
      <c r="G254" s="9">
        <v>690000</v>
      </c>
      <c r="H254" s="8"/>
      <c r="I254" s="9"/>
      <c r="J254" s="9"/>
      <c r="K254" s="9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 spans="1:31" ht="24.75" customHeight="1" x14ac:dyDescent="0.2">
      <c r="A255" s="24" t="s">
        <v>93</v>
      </c>
      <c r="B255" s="129" t="s">
        <v>94</v>
      </c>
      <c r="C255" s="130"/>
      <c r="D255" s="130"/>
      <c r="E255" s="130"/>
      <c r="F255" s="130"/>
      <c r="G255" s="10">
        <v>1210000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>
        <v>1210000</v>
      </c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ht="24.75" customHeight="1" x14ac:dyDescent="0.2">
      <c r="A256" s="24"/>
      <c r="B256" s="54" t="s">
        <v>374</v>
      </c>
      <c r="C256" s="55"/>
      <c r="D256" s="55"/>
      <c r="E256" s="55"/>
      <c r="F256" s="55"/>
      <c r="G256" s="10">
        <v>1210000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2" ht="60" customHeight="1" x14ac:dyDescent="0.2">
      <c r="A257" s="33"/>
      <c r="B257" s="1" t="s">
        <v>242</v>
      </c>
      <c r="C257" s="4">
        <v>1</v>
      </c>
      <c r="D257" s="1" t="s">
        <v>96</v>
      </c>
      <c r="E257" s="5">
        <v>1210000</v>
      </c>
      <c r="F257" s="6">
        <v>0</v>
      </c>
      <c r="G257" s="9">
        <v>1210000</v>
      </c>
      <c r="H257" s="8"/>
      <c r="I257" s="8"/>
      <c r="J257" s="66"/>
      <c r="K257" s="67"/>
      <c r="L257" s="66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2" ht="24.75" customHeight="1" x14ac:dyDescent="0.2">
      <c r="A258" s="24" t="s">
        <v>376</v>
      </c>
      <c r="B258" s="129" t="s">
        <v>375</v>
      </c>
      <c r="C258" s="130"/>
      <c r="D258" s="130"/>
      <c r="E258" s="130"/>
      <c r="F258" s="130"/>
      <c r="G258" s="10">
        <f>SUM(G262,G260)</f>
        <v>1680000</v>
      </c>
      <c r="H258" s="7"/>
      <c r="I258" s="7"/>
      <c r="J258" s="65"/>
      <c r="K258" s="65"/>
      <c r="L258" s="65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2" ht="24.75" customHeight="1" x14ac:dyDescent="0.2">
      <c r="A259" s="33"/>
      <c r="B259" s="129" t="s">
        <v>370</v>
      </c>
      <c r="C259" s="130"/>
      <c r="D259" s="130"/>
      <c r="E259" s="130"/>
      <c r="F259" s="140"/>
      <c r="G259" s="10">
        <v>680000</v>
      </c>
      <c r="H259" s="7"/>
      <c r="I259" s="7"/>
      <c r="J259" s="65"/>
      <c r="K259" s="65"/>
      <c r="L259" s="65"/>
      <c r="M259" s="7"/>
      <c r="N259" s="7"/>
      <c r="O259" s="7"/>
      <c r="P259" s="13"/>
      <c r="Q259" s="7"/>
      <c r="R259" s="7"/>
      <c r="S259" s="7"/>
      <c r="T259" s="7"/>
      <c r="U259" s="7"/>
      <c r="V259" s="7">
        <v>680000</v>
      </c>
      <c r="W259" s="7"/>
      <c r="X259" s="7"/>
      <c r="Y259" s="7"/>
      <c r="Z259" s="7"/>
      <c r="AA259" s="7"/>
      <c r="AB259" s="7"/>
      <c r="AC259" s="7"/>
      <c r="AD259" s="7"/>
      <c r="AE259" s="7"/>
    </row>
    <row r="260" spans="1:32" ht="24.75" customHeight="1" x14ac:dyDescent="0.2">
      <c r="A260" s="33"/>
      <c r="B260" s="1" t="s">
        <v>377</v>
      </c>
      <c r="C260" s="4">
        <v>1</v>
      </c>
      <c r="D260" s="1" t="s">
        <v>96</v>
      </c>
      <c r="E260" s="79">
        <v>680000</v>
      </c>
      <c r="F260" s="77">
        <v>0</v>
      </c>
      <c r="G260" s="9">
        <v>680000</v>
      </c>
      <c r="H260" s="8"/>
      <c r="I260" s="8"/>
      <c r="J260" s="66"/>
      <c r="K260" s="66"/>
      <c r="L260" s="66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2" ht="24.75" customHeight="1" x14ac:dyDescent="0.2">
      <c r="A261" s="33"/>
      <c r="B261" s="129" t="s">
        <v>378</v>
      </c>
      <c r="C261" s="130"/>
      <c r="D261" s="130"/>
      <c r="E261" s="130"/>
      <c r="F261" s="131"/>
      <c r="G261" s="10">
        <v>1000000</v>
      </c>
      <c r="H261" s="8"/>
      <c r="I261" s="8"/>
      <c r="J261" s="66"/>
      <c r="K261" s="66"/>
      <c r="L261" s="66"/>
      <c r="M261" s="8"/>
      <c r="N261" s="8"/>
      <c r="O261" s="8"/>
      <c r="P261" s="13"/>
      <c r="Q261" s="8"/>
      <c r="R261" s="8"/>
      <c r="S261" s="8"/>
      <c r="T261" s="8"/>
      <c r="U261" s="8"/>
      <c r="V261" s="7">
        <v>1000000</v>
      </c>
      <c r="W261" s="8"/>
      <c r="X261" s="8"/>
      <c r="Y261" s="8"/>
      <c r="Z261" s="8"/>
      <c r="AA261" s="8"/>
      <c r="AB261" s="8"/>
      <c r="AC261" s="8"/>
      <c r="AD261" s="8"/>
      <c r="AE261" s="8"/>
    </row>
    <row r="262" spans="1:32" ht="24.75" customHeight="1" x14ac:dyDescent="0.2">
      <c r="A262" s="33"/>
      <c r="B262" s="71" t="s">
        <v>379</v>
      </c>
      <c r="C262" s="84">
        <v>1</v>
      </c>
      <c r="D262" s="84" t="s">
        <v>96</v>
      </c>
      <c r="E262" s="2">
        <v>1000000</v>
      </c>
      <c r="F262" s="55"/>
      <c r="G262" s="9">
        <v>1000000</v>
      </c>
      <c r="H262" s="8"/>
      <c r="I262" s="8"/>
      <c r="J262" s="66"/>
      <c r="K262" s="66"/>
      <c r="L262" s="66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2" ht="24.75" customHeight="1" x14ac:dyDescent="0.2">
      <c r="A263" s="24" t="s">
        <v>380</v>
      </c>
      <c r="B263" s="129" t="s">
        <v>381</v>
      </c>
      <c r="C263" s="130"/>
      <c r="D263" s="130"/>
      <c r="E263" s="130"/>
      <c r="F263" s="130"/>
      <c r="G263" s="10">
        <v>120642750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2" ht="24.75" customHeight="1" x14ac:dyDescent="0.2">
      <c r="A264" s="33"/>
      <c r="B264" s="129" t="s">
        <v>382</v>
      </c>
      <c r="C264" s="130"/>
      <c r="D264" s="130"/>
      <c r="E264" s="130"/>
      <c r="F264" s="130"/>
      <c r="G264" s="10">
        <v>120642750</v>
      </c>
      <c r="H264" s="7"/>
      <c r="I264" s="7"/>
      <c r="J264" s="13"/>
      <c r="K264" s="7"/>
      <c r="L264" s="7"/>
      <c r="M264" s="7"/>
      <c r="N264" s="7">
        <v>108385650</v>
      </c>
      <c r="O264" s="7"/>
      <c r="P264" s="7">
        <v>12257100</v>
      </c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2" ht="24.75" customHeight="1" x14ac:dyDescent="0.2">
      <c r="A265" s="33"/>
      <c r="B265" s="1" t="s">
        <v>383</v>
      </c>
      <c r="C265" s="4">
        <v>1</v>
      </c>
      <c r="D265" s="1" t="s">
        <v>162</v>
      </c>
      <c r="E265" s="2">
        <v>120642000</v>
      </c>
      <c r="F265" s="6">
        <v>0</v>
      </c>
      <c r="G265" s="9">
        <v>120642750</v>
      </c>
      <c r="H265" s="8"/>
      <c r="I265" s="8"/>
      <c r="J265" s="8"/>
      <c r="K265" s="8"/>
      <c r="L265" s="8"/>
      <c r="M265" s="8"/>
      <c r="N265" s="9"/>
      <c r="O265" s="9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2" ht="24.75" customHeight="1" x14ac:dyDescent="0.2">
      <c r="A266" s="112"/>
      <c r="B266" s="141" t="s">
        <v>169</v>
      </c>
      <c r="C266" s="141"/>
      <c r="D266" s="141"/>
      <c r="E266" s="141"/>
      <c r="F266" s="142"/>
      <c r="G266" s="9">
        <f>SUM(G263,G258,G255,G252,G249)</f>
        <v>124300000</v>
      </c>
      <c r="H266" s="8"/>
      <c r="I266" s="8"/>
      <c r="J266" s="7">
        <f>SUM(J250:J265)</f>
        <v>767250</v>
      </c>
      <c r="K266" s="8"/>
      <c r="L266" s="7"/>
      <c r="M266" s="8"/>
      <c r="N266" s="10">
        <f>SUM(N249:N265)</f>
        <v>108385650</v>
      </c>
      <c r="O266" s="9"/>
      <c r="P266" s="7">
        <f>SUM(P249:P265)</f>
        <v>12257100</v>
      </c>
      <c r="Q266" s="8"/>
      <c r="R266" s="8"/>
      <c r="S266" s="8"/>
      <c r="T266" s="8"/>
      <c r="U266" s="8"/>
      <c r="V266" s="7">
        <f>SUM(V250:V263)</f>
        <v>2890000</v>
      </c>
      <c r="W266" s="8"/>
      <c r="X266" s="8"/>
      <c r="Y266" s="8"/>
      <c r="Z266" s="8"/>
      <c r="AA266" s="8"/>
      <c r="AB266" s="8"/>
      <c r="AC266" s="8"/>
      <c r="AD266" s="8"/>
      <c r="AE266" s="8"/>
      <c r="AF266" s="15">
        <f>SUM(H266:AE266)</f>
        <v>124300000</v>
      </c>
    </row>
    <row r="267" spans="1:32" ht="25.15" customHeight="1" x14ac:dyDescent="0.2">
      <c r="A267" s="137" t="s">
        <v>169</v>
      </c>
      <c r="B267" s="137"/>
      <c r="C267" s="137"/>
      <c r="D267" s="137"/>
      <c r="E267" s="137"/>
      <c r="F267" s="137"/>
      <c r="G267" s="137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  <row r="268" spans="1:32" ht="29.25" customHeight="1" x14ac:dyDescent="0.2">
      <c r="A268" s="137" t="s">
        <v>186</v>
      </c>
      <c r="B268" s="137"/>
      <c r="C268" s="137"/>
      <c r="D268" s="137"/>
      <c r="E268" s="137"/>
      <c r="F268" s="137"/>
      <c r="G268" s="137"/>
      <c r="H268" s="166"/>
      <c r="I268" s="167"/>
      <c r="J268" s="166"/>
      <c r="K268" s="167"/>
      <c r="L268" s="166"/>
      <c r="M268" s="167"/>
      <c r="N268" s="166"/>
      <c r="O268" s="167"/>
      <c r="P268" s="166"/>
      <c r="Q268" s="167"/>
      <c r="R268" s="166"/>
      <c r="S268" s="167"/>
      <c r="T268" s="166"/>
      <c r="U268" s="167"/>
      <c r="V268" s="166"/>
      <c r="W268" s="167"/>
      <c r="X268" s="166"/>
      <c r="Y268" s="167"/>
      <c r="Z268" s="166"/>
      <c r="AA268" s="167"/>
      <c r="AB268" s="166"/>
      <c r="AC268" s="167"/>
      <c r="AD268" s="166"/>
      <c r="AE268" s="167"/>
    </row>
    <row r="270" spans="1:32" ht="19.899999999999999" customHeight="1" x14ac:dyDescent="0.2">
      <c r="A270" s="39"/>
      <c r="B270" s="115"/>
      <c r="C270" s="37"/>
      <c r="D270" s="37"/>
      <c r="E270" s="37"/>
      <c r="F270" s="37"/>
      <c r="G270" s="169">
        <f>SUM(G266,G246,G219)</f>
        <v>1187442759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 spans="1:32" ht="19.899999999999999" customHeight="1" x14ac:dyDescent="0.2">
      <c r="A271" s="62" t="s">
        <v>176</v>
      </c>
      <c r="B271" s="63"/>
      <c r="C271" s="37"/>
      <c r="D271" s="37"/>
      <c r="E271" s="37"/>
      <c r="F271" s="37"/>
      <c r="G271" s="12"/>
      <c r="H271" s="12"/>
      <c r="I271" s="12"/>
      <c r="J271" s="58" t="s">
        <v>183</v>
      </c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 spans="1:32" ht="19.899999999999999" customHeight="1" x14ac:dyDescent="0.2">
      <c r="A272" s="62" t="s">
        <v>171</v>
      </c>
      <c r="B272" s="63"/>
      <c r="C272" s="37"/>
      <c r="D272" s="37"/>
      <c r="E272" s="37"/>
      <c r="F272" s="37"/>
      <c r="G272" s="12"/>
      <c r="H272" s="12"/>
      <c r="I272" s="12"/>
      <c r="J272" s="59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 spans="1:35" ht="19.899999999999999" customHeight="1" x14ac:dyDescent="0.2">
      <c r="A273" s="62" t="s">
        <v>177</v>
      </c>
      <c r="B273" s="63"/>
      <c r="C273" s="37"/>
      <c r="D273" s="37"/>
      <c r="E273" s="37"/>
      <c r="F273" s="37"/>
      <c r="G273" s="12"/>
      <c r="H273" s="12"/>
      <c r="I273" s="12"/>
      <c r="J273" s="60" t="s">
        <v>184</v>
      </c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G273" s="43"/>
    </row>
    <row r="274" spans="1:35" ht="19.899999999999999" customHeight="1" x14ac:dyDescent="0.2">
      <c r="A274" s="62" t="s">
        <v>172</v>
      </c>
      <c r="B274" s="63"/>
      <c r="C274" s="37"/>
      <c r="D274" s="37"/>
      <c r="E274" s="37"/>
      <c r="F274" s="37"/>
      <c r="G274" s="12"/>
      <c r="H274" s="12"/>
      <c r="I274" s="12"/>
      <c r="J274" s="59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G274" s="43"/>
    </row>
    <row r="275" spans="1:35" ht="19.899999999999999" customHeight="1" x14ac:dyDescent="0.2">
      <c r="A275" s="62" t="s">
        <v>179</v>
      </c>
      <c r="B275" s="64"/>
      <c r="C275" s="37"/>
      <c r="D275" s="37"/>
      <c r="E275" s="37"/>
      <c r="F275" s="37"/>
      <c r="G275" s="12"/>
      <c r="H275" s="12"/>
      <c r="I275" s="12"/>
      <c r="J275" s="61" t="s">
        <v>185</v>
      </c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G275" s="43"/>
      <c r="AH275" s="43"/>
      <c r="AI275" s="43"/>
    </row>
    <row r="276" spans="1:35" ht="19.899999999999999" customHeight="1" x14ac:dyDescent="0.2">
      <c r="A276" s="62" t="s">
        <v>178</v>
      </c>
      <c r="B276" s="64"/>
      <c r="C276" s="37"/>
      <c r="D276" s="37"/>
      <c r="E276" s="37"/>
      <c r="F276" s="37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 spans="1:35" ht="19.899999999999999" customHeight="1" x14ac:dyDescent="0.2">
      <c r="A277" s="41"/>
      <c r="B277" s="42"/>
      <c r="C277" s="37"/>
      <c r="D277" s="37"/>
      <c r="E277" s="37"/>
      <c r="F277" s="37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 spans="1:35" ht="19.899999999999999" customHeight="1" x14ac:dyDescent="0.2">
      <c r="A278" s="41" t="s">
        <v>173</v>
      </c>
      <c r="B278" s="42"/>
      <c r="C278" s="37"/>
      <c r="D278" s="37"/>
      <c r="E278" s="37"/>
      <c r="F278" s="37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 spans="1:35" ht="19.899999999999999" customHeight="1" x14ac:dyDescent="0.2">
      <c r="A279" s="41" t="s">
        <v>174</v>
      </c>
      <c r="B279" s="42"/>
      <c r="C279" s="37"/>
      <c r="D279" s="37"/>
      <c r="E279" s="37"/>
      <c r="F279" s="37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 spans="1:35" ht="19.899999999999999" customHeight="1" x14ac:dyDescent="0.2">
      <c r="A280" s="41" t="s">
        <v>182</v>
      </c>
      <c r="B280" s="42"/>
      <c r="C280" s="37"/>
      <c r="D280" s="37"/>
      <c r="E280" s="37"/>
      <c r="F280" s="37"/>
      <c r="G280" s="12"/>
      <c r="H280" s="12"/>
      <c r="I280" s="12"/>
      <c r="J280" s="12"/>
      <c r="K280" s="53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 spans="1:35" ht="19.899999999999999" customHeight="1" x14ac:dyDescent="0.2">
      <c r="A281" s="41" t="s">
        <v>175</v>
      </c>
      <c r="B281" s="42"/>
      <c r="C281" s="37"/>
      <c r="D281" s="37"/>
      <c r="E281" s="37"/>
      <c r="F281" s="37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F281" s="57"/>
    </row>
    <row r="282" spans="1:35" ht="19.899999999999999" customHeight="1" x14ac:dyDescent="0.2">
      <c r="A282" s="41"/>
      <c r="B282" s="42"/>
      <c r="C282" s="37"/>
      <c r="D282" s="37"/>
      <c r="E282" s="37"/>
      <c r="F282" s="37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 spans="1:35" ht="19.899999999999999" customHeight="1" x14ac:dyDescent="0.2">
      <c r="A283" s="41"/>
      <c r="B283" s="42"/>
      <c r="C283" s="37"/>
      <c r="D283" s="37"/>
      <c r="E283" s="37"/>
      <c r="F283" s="37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 spans="1:35" ht="19.899999999999999" customHeight="1" x14ac:dyDescent="0.2">
      <c r="A284" s="41"/>
      <c r="B284" s="42"/>
      <c r="C284" s="37"/>
      <c r="D284" s="37"/>
      <c r="E284" s="37"/>
      <c r="F284" s="37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 spans="1:35" ht="19.899999999999999" customHeight="1" x14ac:dyDescent="0.2">
      <c r="A285" s="41"/>
      <c r="B285" s="42"/>
      <c r="C285" s="37"/>
      <c r="D285" s="37"/>
      <c r="E285" s="37"/>
      <c r="F285" s="37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 spans="1:35" ht="19.899999999999999" customHeight="1" x14ac:dyDescent="0.2">
      <c r="A286" s="41"/>
      <c r="B286" s="42"/>
      <c r="C286" s="37"/>
      <c r="D286" s="37"/>
      <c r="E286" s="37"/>
      <c r="F286" s="37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 spans="1:35" ht="19.899999999999999" customHeight="1" x14ac:dyDescent="0.2">
      <c r="A287" s="41"/>
      <c r="B287" s="42"/>
      <c r="C287" s="37"/>
      <c r="D287" s="37"/>
      <c r="E287" s="37"/>
      <c r="F287" s="37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 spans="1:35" ht="19.899999999999999" customHeight="1" x14ac:dyDescent="0.2">
      <c r="A288" s="41"/>
      <c r="B288" s="42"/>
      <c r="C288" s="37"/>
      <c r="D288" s="37"/>
      <c r="E288" s="37"/>
      <c r="F288" s="37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 spans="1:30" ht="19.899999999999999" customHeight="1" x14ac:dyDescent="0.2">
      <c r="A289" s="41"/>
      <c r="B289" s="42"/>
      <c r="C289" s="37"/>
      <c r="D289" s="37"/>
      <c r="E289" s="37"/>
      <c r="F289" s="37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 spans="1:30" ht="19.899999999999999" customHeight="1" x14ac:dyDescent="0.2">
      <c r="A290" s="41"/>
      <c r="B290" s="42"/>
      <c r="C290" s="37"/>
      <c r="D290" s="37"/>
      <c r="E290" s="37"/>
      <c r="F290" s="37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 spans="1:30" ht="19.899999999999999" customHeight="1" x14ac:dyDescent="0.2">
      <c r="A291" s="41"/>
      <c r="B291" s="42"/>
      <c r="C291" s="37"/>
      <c r="D291" s="37"/>
      <c r="E291" s="37"/>
      <c r="F291" s="37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 spans="1:30" ht="19.899999999999999" customHeight="1" x14ac:dyDescent="0.2">
      <c r="A292" s="41"/>
      <c r="B292" s="42"/>
      <c r="C292" s="37"/>
      <c r="D292" s="37"/>
      <c r="E292" s="37"/>
      <c r="F292" s="37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 spans="1:30" ht="19.899999999999999" customHeight="1" x14ac:dyDescent="0.2">
      <c r="A293" s="41"/>
      <c r="B293" s="42"/>
      <c r="C293" s="37"/>
      <c r="D293" s="37"/>
      <c r="E293" s="37"/>
      <c r="F293" s="37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 spans="1:30" ht="19.899999999999999" customHeight="1" x14ac:dyDescent="0.2">
      <c r="A294" s="41"/>
      <c r="B294" s="42"/>
      <c r="C294" s="37"/>
      <c r="D294" s="37"/>
      <c r="E294" s="37"/>
      <c r="F294" s="37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 spans="1:30" ht="19.899999999999999" customHeight="1" x14ac:dyDescent="0.2">
      <c r="A295" s="41"/>
      <c r="B295" s="42"/>
      <c r="C295" s="37"/>
      <c r="D295" s="37"/>
      <c r="E295" s="37"/>
      <c r="F295" s="37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 spans="1:30" ht="19.899999999999999" customHeight="1" x14ac:dyDescent="0.2">
      <c r="A296" s="41"/>
      <c r="B296" s="42"/>
      <c r="C296" s="37"/>
      <c r="D296" s="37"/>
      <c r="E296" s="37"/>
      <c r="F296" s="37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 spans="1:30" ht="19.899999999999999" customHeight="1" x14ac:dyDescent="0.2">
      <c r="A297" s="41"/>
      <c r="B297" s="42"/>
      <c r="C297" s="37"/>
      <c r="D297" s="37"/>
      <c r="E297" s="37"/>
      <c r="F297" s="37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 spans="1:30" ht="19.899999999999999" customHeight="1" x14ac:dyDescent="0.2">
      <c r="A298" s="41"/>
      <c r="B298" s="42"/>
      <c r="C298" s="37"/>
      <c r="D298" s="37"/>
      <c r="E298" s="37"/>
      <c r="F298" s="37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 spans="1:30" ht="19.899999999999999" customHeight="1" x14ac:dyDescent="0.2">
      <c r="A299" s="41"/>
      <c r="B299" s="42"/>
      <c r="C299" s="37"/>
      <c r="D299" s="37"/>
      <c r="E299" s="37"/>
      <c r="F299" s="37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 spans="1:30" ht="19.899999999999999" customHeight="1" x14ac:dyDescent="0.2">
      <c r="A300" s="41"/>
      <c r="B300" s="42"/>
      <c r="C300" s="37"/>
      <c r="D300" s="37"/>
      <c r="E300" s="37"/>
      <c r="F300" s="37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 spans="1:30" ht="19.899999999999999" customHeight="1" x14ac:dyDescent="0.2">
      <c r="A301" s="41"/>
      <c r="B301" s="42"/>
      <c r="C301" s="37"/>
      <c r="D301" s="37"/>
      <c r="E301" s="37"/>
      <c r="F301" s="37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 spans="1:30" ht="19.899999999999999" customHeight="1" x14ac:dyDescent="0.2">
      <c r="A302" s="41"/>
      <c r="B302" s="42"/>
      <c r="C302" s="37"/>
      <c r="D302" s="37"/>
      <c r="E302" s="37"/>
      <c r="F302" s="37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 spans="1:30" ht="19.899999999999999" customHeight="1" x14ac:dyDescent="0.2">
      <c r="A303" s="41"/>
      <c r="B303" s="42"/>
      <c r="C303" s="37"/>
      <c r="D303" s="37"/>
      <c r="E303" s="37"/>
      <c r="F303" s="37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 spans="1:30" ht="19.899999999999999" customHeight="1" x14ac:dyDescent="0.2">
      <c r="A304" s="41"/>
      <c r="B304" s="42"/>
      <c r="C304" s="37"/>
      <c r="D304" s="37"/>
      <c r="E304" s="37"/>
      <c r="F304" s="37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 spans="1:30" ht="19.899999999999999" customHeight="1" x14ac:dyDescent="0.2">
      <c r="A305" s="41"/>
      <c r="B305" s="42"/>
      <c r="C305" s="37"/>
      <c r="D305" s="37"/>
      <c r="E305" s="37"/>
      <c r="F305" s="37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 spans="1:30" ht="19.899999999999999" customHeight="1" x14ac:dyDescent="0.2">
      <c r="A306" s="41"/>
      <c r="B306" s="42"/>
      <c r="C306" s="37"/>
      <c r="D306" s="37"/>
      <c r="E306" s="37"/>
      <c r="F306" s="37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 spans="1:30" ht="19.899999999999999" customHeight="1" x14ac:dyDescent="0.2">
      <c r="A307" s="41"/>
      <c r="B307" s="42"/>
      <c r="C307" s="37"/>
      <c r="D307" s="37"/>
      <c r="E307" s="37"/>
      <c r="F307" s="37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 spans="1:30" ht="19.899999999999999" customHeight="1" x14ac:dyDescent="0.2">
      <c r="A308" s="41"/>
      <c r="B308" s="42"/>
      <c r="C308" s="37"/>
      <c r="D308" s="37"/>
      <c r="E308" s="37"/>
      <c r="F308" s="37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 spans="1:30" ht="19.899999999999999" customHeight="1" x14ac:dyDescent="0.2">
      <c r="A309" s="39"/>
      <c r="B309" s="42"/>
      <c r="C309" s="37"/>
      <c r="D309" s="37"/>
      <c r="E309" s="37"/>
      <c r="F309" s="37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 spans="1:30" ht="19.899999999999999" customHeight="1" x14ac:dyDescent="0.2">
      <c r="A310" s="39"/>
      <c r="B310" s="42"/>
      <c r="C310" s="37"/>
      <c r="D310" s="37"/>
      <c r="E310" s="37"/>
      <c r="F310" s="37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 spans="1:30" ht="19.899999999999999" customHeight="1" x14ac:dyDescent="0.2">
      <c r="A311" s="39"/>
      <c r="B311" s="42"/>
      <c r="C311" s="37"/>
      <c r="D311" s="37"/>
      <c r="E311" s="37"/>
      <c r="F311" s="37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 spans="1:30" x14ac:dyDescent="0.2">
      <c r="B312" s="43"/>
    </row>
    <row r="313" spans="1:30" x14ac:dyDescent="0.2">
      <c r="B313" s="43"/>
    </row>
    <row r="314" spans="1:30" x14ac:dyDescent="0.2">
      <c r="B314" s="43"/>
    </row>
    <row r="315" spans="1:30" x14ac:dyDescent="0.2">
      <c r="B315" s="43"/>
    </row>
    <row r="316" spans="1:30" x14ac:dyDescent="0.2">
      <c r="B316" s="43"/>
    </row>
    <row r="317" spans="1:30" x14ac:dyDescent="0.2">
      <c r="B317" s="43"/>
    </row>
    <row r="318" spans="1:30" x14ac:dyDescent="0.2">
      <c r="B318" s="43"/>
    </row>
    <row r="319" spans="1:30" x14ac:dyDescent="0.2">
      <c r="B319" s="43"/>
    </row>
    <row r="320" spans="1:30" x14ac:dyDescent="0.2">
      <c r="B320" s="43"/>
    </row>
    <row r="321" spans="2:2" x14ac:dyDescent="0.2">
      <c r="B321" s="43"/>
    </row>
    <row r="322" spans="2:2" x14ac:dyDescent="0.2">
      <c r="B322" s="43"/>
    </row>
    <row r="323" spans="2:2" x14ac:dyDescent="0.2">
      <c r="B323" s="43"/>
    </row>
    <row r="324" spans="2:2" x14ac:dyDescent="0.2">
      <c r="B324" s="43"/>
    </row>
    <row r="325" spans="2:2" x14ac:dyDescent="0.2">
      <c r="B325" s="43"/>
    </row>
    <row r="326" spans="2:2" x14ac:dyDescent="0.2">
      <c r="B326" s="43"/>
    </row>
    <row r="327" spans="2:2" x14ac:dyDescent="0.2">
      <c r="B327" s="43"/>
    </row>
    <row r="328" spans="2:2" x14ac:dyDescent="0.2">
      <c r="B328" s="43"/>
    </row>
    <row r="329" spans="2:2" x14ac:dyDescent="0.2">
      <c r="B329" s="43"/>
    </row>
    <row r="330" spans="2:2" x14ac:dyDescent="0.2">
      <c r="B330" s="43"/>
    </row>
    <row r="331" spans="2:2" x14ac:dyDescent="0.2">
      <c r="B331" s="43"/>
    </row>
    <row r="332" spans="2:2" x14ac:dyDescent="0.2">
      <c r="B332" s="43"/>
    </row>
    <row r="333" spans="2:2" x14ac:dyDescent="0.2">
      <c r="B333" s="43"/>
    </row>
    <row r="334" spans="2:2" x14ac:dyDescent="0.2">
      <c r="B334" s="43"/>
    </row>
    <row r="335" spans="2:2" x14ac:dyDescent="0.2">
      <c r="B335" s="43"/>
    </row>
    <row r="336" spans="2:2" x14ac:dyDescent="0.2">
      <c r="B336" s="43"/>
    </row>
    <row r="337" spans="2:2" x14ac:dyDescent="0.2">
      <c r="B337" s="43"/>
    </row>
    <row r="338" spans="2:2" x14ac:dyDescent="0.2">
      <c r="B338" s="43"/>
    </row>
    <row r="339" spans="2:2" x14ac:dyDescent="0.2">
      <c r="B339" s="43"/>
    </row>
    <row r="340" spans="2:2" x14ac:dyDescent="0.2">
      <c r="B340" s="43"/>
    </row>
    <row r="341" spans="2:2" x14ac:dyDescent="0.2">
      <c r="B341" s="43"/>
    </row>
    <row r="342" spans="2:2" x14ac:dyDescent="0.2">
      <c r="B342" s="43"/>
    </row>
    <row r="343" spans="2:2" x14ac:dyDescent="0.2">
      <c r="B343" s="43"/>
    </row>
    <row r="344" spans="2:2" x14ac:dyDescent="0.2">
      <c r="B344" s="43"/>
    </row>
    <row r="345" spans="2:2" x14ac:dyDescent="0.2">
      <c r="B345" s="43"/>
    </row>
    <row r="346" spans="2:2" x14ac:dyDescent="0.2">
      <c r="B346" s="43"/>
    </row>
    <row r="347" spans="2:2" x14ac:dyDescent="0.2">
      <c r="B347" s="43"/>
    </row>
    <row r="348" spans="2:2" x14ac:dyDescent="0.2">
      <c r="B348" s="43"/>
    </row>
    <row r="349" spans="2:2" x14ac:dyDescent="0.2">
      <c r="B349" s="43"/>
    </row>
    <row r="350" spans="2:2" x14ac:dyDescent="0.2">
      <c r="B350" s="43"/>
    </row>
    <row r="351" spans="2:2" x14ac:dyDescent="0.2">
      <c r="B351" s="43"/>
    </row>
    <row r="352" spans="2:2" x14ac:dyDescent="0.2">
      <c r="B352" s="43"/>
    </row>
    <row r="353" spans="2:2" x14ac:dyDescent="0.2">
      <c r="B353" s="43"/>
    </row>
    <row r="354" spans="2:2" x14ac:dyDescent="0.2">
      <c r="B354" s="43"/>
    </row>
    <row r="355" spans="2:2" x14ac:dyDescent="0.2">
      <c r="B355" s="43"/>
    </row>
    <row r="356" spans="2:2" x14ac:dyDescent="0.2">
      <c r="B356" s="43"/>
    </row>
    <row r="357" spans="2:2" x14ac:dyDescent="0.2">
      <c r="B357" s="43"/>
    </row>
    <row r="358" spans="2:2" x14ac:dyDescent="0.2">
      <c r="B358" s="43"/>
    </row>
    <row r="359" spans="2:2" x14ac:dyDescent="0.2">
      <c r="B359" s="43"/>
    </row>
    <row r="360" spans="2:2" x14ac:dyDescent="0.2">
      <c r="B360" s="43"/>
    </row>
    <row r="361" spans="2:2" x14ac:dyDescent="0.2">
      <c r="B361" s="43"/>
    </row>
    <row r="362" spans="2:2" x14ac:dyDescent="0.2">
      <c r="B362" s="43"/>
    </row>
    <row r="363" spans="2:2" x14ac:dyDescent="0.2">
      <c r="B363" s="43"/>
    </row>
    <row r="364" spans="2:2" x14ac:dyDescent="0.2">
      <c r="B364" s="43"/>
    </row>
    <row r="365" spans="2:2" x14ac:dyDescent="0.2">
      <c r="B365" s="43"/>
    </row>
    <row r="366" spans="2:2" x14ac:dyDescent="0.2">
      <c r="B366" s="43"/>
    </row>
    <row r="367" spans="2:2" x14ac:dyDescent="0.2">
      <c r="B367" s="43"/>
    </row>
    <row r="368" spans="2:2" x14ac:dyDescent="0.2">
      <c r="B368" s="43"/>
    </row>
    <row r="369" spans="2:2" x14ac:dyDescent="0.2">
      <c r="B369" s="43"/>
    </row>
    <row r="370" spans="2:2" x14ac:dyDescent="0.2">
      <c r="B370" s="43"/>
    </row>
    <row r="371" spans="2:2" x14ac:dyDescent="0.2">
      <c r="B371" s="43"/>
    </row>
  </sheetData>
  <mergeCells count="125">
    <mergeCell ref="X268:Y268"/>
    <mergeCell ref="Z268:AA268"/>
    <mergeCell ref="AB268:AC268"/>
    <mergeCell ref="AD268:AE268"/>
    <mergeCell ref="A268:G268"/>
    <mergeCell ref="H268:I268"/>
    <mergeCell ref="J268:K268"/>
    <mergeCell ref="L268:M268"/>
    <mergeCell ref="N268:O268"/>
    <mergeCell ref="P268:Q268"/>
    <mergeCell ref="R268:S268"/>
    <mergeCell ref="T268:U268"/>
    <mergeCell ref="V268:W268"/>
    <mergeCell ref="B11:F11"/>
    <mergeCell ref="B44:F44"/>
    <mergeCell ref="B47:F47"/>
    <mergeCell ref="B49:F49"/>
    <mergeCell ref="B62:F62"/>
    <mergeCell ref="B73:F73"/>
    <mergeCell ref="A1:AD1"/>
    <mergeCell ref="A2:AD2"/>
    <mergeCell ref="A3:AD3"/>
    <mergeCell ref="A6:A7"/>
    <mergeCell ref="B6:B7"/>
    <mergeCell ref="C6:F6"/>
    <mergeCell ref="G6:G7"/>
    <mergeCell ref="H6:AE6"/>
    <mergeCell ref="H7:I7"/>
    <mergeCell ref="V7:W7"/>
    <mergeCell ref="X7:Y7"/>
    <mergeCell ref="Z7:AA7"/>
    <mergeCell ref="AB7:AC7"/>
    <mergeCell ref="AD7:AE7"/>
    <mergeCell ref="B113:F113"/>
    <mergeCell ref="B95:F95"/>
    <mergeCell ref="B97:F97"/>
    <mergeCell ref="B99:F99"/>
    <mergeCell ref="B101:F101"/>
    <mergeCell ref="B76:F76"/>
    <mergeCell ref="B86:F86"/>
    <mergeCell ref="B87:F87"/>
    <mergeCell ref="B89:F89"/>
    <mergeCell ref="B91:F91"/>
    <mergeCell ref="B93:F93"/>
    <mergeCell ref="B104:F104"/>
    <mergeCell ref="B123:F123"/>
    <mergeCell ref="B124:F124"/>
    <mergeCell ref="B126:F126"/>
    <mergeCell ref="B128:F128"/>
    <mergeCell ref="B130:F130"/>
    <mergeCell ref="B132:F132"/>
    <mergeCell ref="B121:F121"/>
    <mergeCell ref="B115:F115"/>
    <mergeCell ref="B116:F116"/>
    <mergeCell ref="B142:F142"/>
    <mergeCell ref="B144:F144"/>
    <mergeCell ref="B146:F146"/>
    <mergeCell ref="B148:F148"/>
    <mergeCell ref="B154:F154"/>
    <mergeCell ref="B159:F159"/>
    <mergeCell ref="B133:F133"/>
    <mergeCell ref="B139:F139"/>
    <mergeCell ref="B140:F140"/>
    <mergeCell ref="B185:F185"/>
    <mergeCell ref="B186:F186"/>
    <mergeCell ref="B188:F188"/>
    <mergeCell ref="B190:F190"/>
    <mergeCell ref="B192:F192"/>
    <mergeCell ref="B194:F194"/>
    <mergeCell ref="B166:F166"/>
    <mergeCell ref="B173:F173"/>
    <mergeCell ref="B176:F176"/>
    <mergeCell ref="B179:F179"/>
    <mergeCell ref="B181:F181"/>
    <mergeCell ref="B207:F207"/>
    <mergeCell ref="B209:F209"/>
    <mergeCell ref="B211:F211"/>
    <mergeCell ref="B213:F213"/>
    <mergeCell ref="B215:F215"/>
    <mergeCell ref="B217:F217"/>
    <mergeCell ref="B219:F219"/>
    <mergeCell ref="B196:F196"/>
    <mergeCell ref="B198:F198"/>
    <mergeCell ref="B200:F200"/>
    <mergeCell ref="B202:F202"/>
    <mergeCell ref="B204:F204"/>
    <mergeCell ref="B205:F205"/>
    <mergeCell ref="B240:F240"/>
    <mergeCell ref="B227:F227"/>
    <mergeCell ref="B229:F229"/>
    <mergeCell ref="B231:F231"/>
    <mergeCell ref="B234:F234"/>
    <mergeCell ref="A246:F246"/>
    <mergeCell ref="B221:F221"/>
    <mergeCell ref="B222:F222"/>
    <mergeCell ref="B224:F224"/>
    <mergeCell ref="B225:F225"/>
    <mergeCell ref="B241:F241"/>
    <mergeCell ref="B243:F243"/>
    <mergeCell ref="B244:F244"/>
    <mergeCell ref="B232:F232"/>
    <mergeCell ref="B261:F261"/>
    <mergeCell ref="AF7:AF8"/>
    <mergeCell ref="B106:F106"/>
    <mergeCell ref="B108:F108"/>
    <mergeCell ref="B110:F110"/>
    <mergeCell ref="B155:F155"/>
    <mergeCell ref="A267:G267"/>
    <mergeCell ref="J7:K7"/>
    <mergeCell ref="L7:M7"/>
    <mergeCell ref="N7:O7"/>
    <mergeCell ref="P7:Q7"/>
    <mergeCell ref="R7:S7"/>
    <mergeCell ref="T7:U7"/>
    <mergeCell ref="B258:F258"/>
    <mergeCell ref="B259:F259"/>
    <mergeCell ref="B263:F263"/>
    <mergeCell ref="B264:F264"/>
    <mergeCell ref="B266:F266"/>
    <mergeCell ref="B250:F250"/>
    <mergeCell ref="B252:F252"/>
    <mergeCell ref="B255:F255"/>
    <mergeCell ref="B235:F235"/>
    <mergeCell ref="B237:F237"/>
    <mergeCell ref="B238:F238"/>
  </mergeCells>
  <printOptions headings="1"/>
  <pageMargins left="0.7" right="0.7" top="0.75" bottom="0.75" header="0.3" footer="0.3"/>
  <pageSetup paperSize="25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1E4D-A701-4714-A14E-285FFC929202}">
  <dimension ref="B3:O10"/>
  <sheetViews>
    <sheetView topLeftCell="D1" zoomScaleNormal="100" zoomScaleSheetLayoutView="80" workbookViewId="0">
      <selection activeCell="D9" sqref="D9"/>
    </sheetView>
  </sheetViews>
  <sheetFormatPr defaultRowHeight="12.75" x14ac:dyDescent="0.2"/>
  <cols>
    <col min="1" max="1" width="1" customWidth="1"/>
    <col min="2" max="2" width="14.83203125" customWidth="1"/>
    <col min="3" max="3" width="17.83203125" customWidth="1"/>
    <col min="4" max="4" width="19" customWidth="1"/>
    <col min="5" max="5" width="21.6640625" customWidth="1"/>
    <col min="6" max="6" width="19.6640625" customWidth="1"/>
    <col min="7" max="7" width="21.5" customWidth="1"/>
    <col min="8" max="8" width="20.6640625" customWidth="1"/>
    <col min="9" max="9" width="23" customWidth="1"/>
    <col min="10" max="10" width="23.1640625" customWidth="1"/>
    <col min="11" max="11" width="20.83203125" customWidth="1"/>
    <col min="12" max="12" width="21.5" customWidth="1"/>
    <col min="13" max="13" width="22.1640625" customWidth="1"/>
    <col min="14" max="14" width="21.6640625" customWidth="1"/>
    <col min="15" max="15" width="32.5" customWidth="1"/>
  </cols>
  <sheetData>
    <row r="3" spans="2:15" ht="17.25" customHeight="1" x14ac:dyDescent="0.2">
      <c r="B3" s="120"/>
      <c r="C3" s="120" t="s">
        <v>387</v>
      </c>
      <c r="D3" s="120" t="s">
        <v>388</v>
      </c>
      <c r="E3" s="120" t="s">
        <v>389</v>
      </c>
      <c r="F3" s="128" t="s">
        <v>390</v>
      </c>
      <c r="G3" s="128" t="s">
        <v>391</v>
      </c>
      <c r="H3" s="120" t="s">
        <v>392</v>
      </c>
      <c r="I3" s="120" t="s">
        <v>393</v>
      </c>
      <c r="J3" s="120" t="s">
        <v>394</v>
      </c>
      <c r="K3" s="120" t="s">
        <v>395</v>
      </c>
      <c r="L3" s="120" t="s">
        <v>396</v>
      </c>
      <c r="M3" s="120" t="s">
        <v>397</v>
      </c>
      <c r="N3" s="120" t="s">
        <v>398</v>
      </c>
      <c r="O3" s="121"/>
    </row>
    <row r="4" spans="2:15" ht="24.75" customHeight="1" x14ac:dyDescent="0.2">
      <c r="B4" s="122" t="s">
        <v>384</v>
      </c>
      <c r="C4" s="119"/>
      <c r="D4" s="123">
        <v>86220500</v>
      </c>
      <c r="E4" s="123">
        <v>43909500</v>
      </c>
      <c r="F4" s="123">
        <v>59949000</v>
      </c>
      <c r="G4" s="123">
        <v>59666500</v>
      </c>
      <c r="H4" s="123">
        <v>38880000</v>
      </c>
      <c r="I4" s="123">
        <v>43502500</v>
      </c>
      <c r="J4" s="123">
        <v>54089000</v>
      </c>
      <c r="K4" s="123">
        <v>33350500</v>
      </c>
      <c r="L4" s="123">
        <v>45114759</v>
      </c>
      <c r="M4" s="123">
        <v>39495900</v>
      </c>
      <c r="N4" s="123">
        <v>18154600</v>
      </c>
      <c r="O4" s="121"/>
    </row>
    <row r="5" spans="2:15" ht="24.75" customHeight="1" x14ac:dyDescent="0.2">
      <c r="B5" s="122" t="s">
        <v>385</v>
      </c>
      <c r="C5" s="119"/>
      <c r="D5" s="123"/>
      <c r="E5" s="123"/>
      <c r="F5" s="123">
        <v>74400000</v>
      </c>
      <c r="G5" s="123">
        <v>230000000</v>
      </c>
      <c r="H5" s="123">
        <v>230000000</v>
      </c>
      <c r="I5" s="123">
        <v>4910000</v>
      </c>
      <c r="J5" s="123">
        <v>1500000</v>
      </c>
      <c r="K5" s="123"/>
      <c r="L5" s="123"/>
      <c r="M5" s="123"/>
      <c r="N5" s="123"/>
      <c r="O5" s="121"/>
    </row>
    <row r="6" spans="2:15" ht="24.75" customHeight="1" x14ac:dyDescent="0.2">
      <c r="B6" s="122" t="s">
        <v>386</v>
      </c>
      <c r="C6" s="119"/>
      <c r="D6" s="123">
        <v>767250</v>
      </c>
      <c r="E6" s="123"/>
      <c r="F6" s="123">
        <v>108385650</v>
      </c>
      <c r="G6" s="123">
        <v>12257100</v>
      </c>
      <c r="H6" s="123"/>
      <c r="I6" s="123"/>
      <c r="J6" s="123">
        <v>2890000</v>
      </c>
      <c r="K6" s="123"/>
      <c r="L6" s="123"/>
      <c r="M6" s="123"/>
      <c r="N6" s="123"/>
      <c r="O6" s="121"/>
    </row>
    <row r="7" spans="2:15" ht="24.75" customHeight="1" x14ac:dyDescent="0.2">
      <c r="B7" s="124" t="s">
        <v>169</v>
      </c>
      <c r="C7" s="125"/>
      <c r="D7" s="126">
        <f>SUM(D4:D6)</f>
        <v>86987750</v>
      </c>
      <c r="E7" s="126">
        <f t="shared" ref="D7:N7" si="0">SUM(E4:E6)</f>
        <v>43909500</v>
      </c>
      <c r="F7" s="126">
        <f>SUM(F4:F6)</f>
        <v>242734650</v>
      </c>
      <c r="G7" s="126">
        <f>SUM(G4:G6)</f>
        <v>301923600</v>
      </c>
      <c r="H7" s="126">
        <f>SUM(H4:H6)</f>
        <v>268880000</v>
      </c>
      <c r="I7" s="126">
        <f>SUM(I4:I6)</f>
        <v>48412500</v>
      </c>
      <c r="J7" s="126">
        <f>SUM(J4:J6)</f>
        <v>58479000</v>
      </c>
      <c r="K7" s="126">
        <f t="shared" si="0"/>
        <v>33350500</v>
      </c>
      <c r="L7" s="126">
        <f t="shared" si="0"/>
        <v>45114759</v>
      </c>
      <c r="M7" s="126">
        <f t="shared" si="0"/>
        <v>39495900</v>
      </c>
      <c r="N7" s="126">
        <f t="shared" si="0"/>
        <v>18154600</v>
      </c>
      <c r="O7" s="127">
        <f>SUM(D7:N7)</f>
        <v>1187442759</v>
      </c>
    </row>
    <row r="8" spans="2:15" ht="24.75" customHeight="1" x14ac:dyDescent="0.2"/>
    <row r="10" spans="2:15" ht="25.5" customHeight="1" x14ac:dyDescent="0.2">
      <c r="F10" s="168" t="s">
        <v>399</v>
      </c>
      <c r="G10" s="168"/>
    </row>
  </sheetData>
  <mergeCells count="1">
    <mergeCell ref="F10:G10"/>
  </mergeCells>
  <pageMargins left="0.7" right="0.7" top="0.75" bottom="0.75" header="0.3" footer="0.3"/>
  <pageSetup paperSize="1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Kontrol Rincian</vt:lpstr>
      <vt:lpstr>REKAP JUMLAH</vt:lpstr>
      <vt:lpstr>'Kontrol Rincian'!Print_Titles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 Informasi Pemerintahan Daerah - Cetak Rincian Belanja 7.01.02.2.02.0003 Peningkatan Efektifitas Pelaksanaan Pelayanan kepada Masyarakat di Wilayah Kecamatan</dc:title>
  <dc:creator>SIPD</dc:creator>
  <cp:lastModifiedBy>user</cp:lastModifiedBy>
  <cp:lastPrinted>2024-12-31T11:08:21Z</cp:lastPrinted>
  <dcterms:created xsi:type="dcterms:W3CDTF">2023-12-29T02:18:04Z</dcterms:created>
  <dcterms:modified xsi:type="dcterms:W3CDTF">2025-01-02T09:09:55Z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2023-12-29T00:00:00Z</vt:filetime>
  </property>
  <property fmtid="{D5CDD505-2E9C-101B-9397-08002B2CF9AE}" pid="3" name="Creator">
    <vt:lpwstr>-</vt:lpwstr>
  </property>
  <property fmtid="{D5CDD505-2E9C-101B-9397-08002B2CF9AE}" pid="4" name="LastSaved">
    <vt:filetime>2023-12-29T00:00:00Z</vt:filetime>
  </property>
  <property fmtid="{D5CDD505-2E9C-101B-9397-08002B2CF9AE}" pid="5" name="Producer">
    <vt:lpwstr>3-Heights(TM) PDF Security Shell 4.8.25.2 (http://www.pdf-tools.com)</vt:lpwstr>
  </property>
</Properties>
</file>